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00114096\Downloads\01_施設・設備整備HP掲載用\"/>
    </mc:Choice>
  </mc:AlternateContent>
  <xr:revisionPtr revIDLastSave="0" documentId="13_ncr:1_{839D9E2D-398C-469B-90A4-9DF37C99A618}" xr6:coauthVersionLast="47" xr6:coauthVersionMax="47" xr10:uidLastSave="{00000000-0000-0000-0000-000000000000}"/>
  <bookViews>
    <workbookView xWindow="-110" yWindow="-110" windowWidth="19420" windowHeight="10420" activeTab="2" xr2:uid="{00000000-000D-0000-FFFF-FFFF00000000}"/>
  </bookViews>
  <sheets>
    <sheet name="別紙１経費所要額【施設】" sheetId="1" r:id="rId1"/>
    <sheet name="別紙２ 事業実施報告書【○○病院】" sheetId="5" r:id="rId2"/>
    <sheet name="別紙２経費所要額【設備】" sheetId="6" r:id="rId3"/>
    <sheet name="別紙２実績報告書【○○病院】" sheetId="7" r:id="rId4"/>
  </sheets>
  <externalReferences>
    <externalReference r:id="rId5"/>
  </externalReferences>
  <definedNames>
    <definedName name="_xlnm.Print_Area" localSheetId="0">別紙１経費所要額【施設】!$A$1:$J$27</definedName>
    <definedName name="_xlnm.Print_Area" localSheetId="1">'別紙２ 事業実施報告書【○○病院】'!$A$1:$I$57</definedName>
    <definedName name="_xlnm.Print_Area" localSheetId="2">別紙２経費所要額【設備】!$A$1:$J$27</definedName>
    <definedName name="_xlnm.Print_Area" localSheetId="3">別紙２実績報告書【○○病院】!$A$1:$I$34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6" l="1"/>
  <c r="D13" i="6"/>
  <c r="C10" i="6"/>
  <c r="B10" i="6"/>
  <c r="D10" i="6"/>
  <c r="G26" i="7"/>
  <c r="G25" i="7"/>
  <c r="G24" i="7"/>
  <c r="G23" i="7"/>
  <c r="G22" i="7"/>
  <c r="G27" i="7"/>
  <c r="G18" i="7"/>
  <c r="G17" i="7"/>
  <c r="G16" i="7"/>
  <c r="G15" i="7"/>
  <c r="G14" i="7"/>
  <c r="G13" i="7"/>
  <c r="G12" i="7"/>
  <c r="G19" i="7"/>
  <c r="G29" i="7"/>
  <c r="P19" i="6"/>
  <c r="N19" i="6" a="1"/>
  <c r="N19" i="6"/>
  <c r="I19" i="6"/>
  <c r="H19" i="6"/>
  <c r="F19" i="6"/>
  <c r="E19" i="6"/>
  <c r="G19" i="6"/>
  <c r="D19" i="6"/>
  <c r="P16" i="6"/>
  <c r="N16" i="6"/>
  <c r="N16" i="6" a="1"/>
  <c r="I16" i="6"/>
  <c r="H16" i="6"/>
  <c r="F16" i="6"/>
  <c r="E16" i="6"/>
  <c r="G16" i="6"/>
  <c r="D16" i="6"/>
  <c r="P13" i="6"/>
  <c r="N13" i="6" a="1"/>
  <c r="N13" i="6"/>
  <c r="I13" i="6"/>
  <c r="I10" i="6" s="1"/>
  <c r="H13" i="6"/>
  <c r="F13" i="6"/>
  <c r="E13" i="6"/>
  <c r="G13" i="6"/>
  <c r="C13" i="6"/>
  <c r="E46" i="5"/>
  <c r="E45" i="5"/>
  <c r="E44" i="5"/>
  <c r="E43" i="5"/>
  <c r="E42" i="5"/>
  <c r="G34" i="5"/>
  <c r="G27" i="5"/>
  <c r="P43" i="5"/>
  <c r="P42" i="5"/>
  <c r="G18" i="5"/>
  <c r="C13" i="1"/>
  <c r="P41" i="5"/>
  <c r="E41" i="5"/>
  <c r="E48" i="5"/>
  <c r="H36" i="5"/>
  <c r="G36" i="5"/>
  <c r="E36" i="5"/>
  <c r="G35" i="5"/>
  <c r="G33" i="5"/>
  <c r="G32" i="5"/>
  <c r="G31" i="5"/>
  <c r="G30" i="5"/>
  <c r="G29" i="5"/>
  <c r="G28" i="5"/>
  <c r="H25" i="5"/>
  <c r="H37" i="5"/>
  <c r="P46" i="5"/>
  <c r="G24" i="5"/>
  <c r="G23" i="5"/>
  <c r="G22" i="5"/>
  <c r="G21" i="5"/>
  <c r="G20" i="5"/>
  <c r="G19" i="5"/>
  <c r="G17" i="5"/>
  <c r="G16" i="5"/>
  <c r="D7" i="5"/>
  <c r="H6" i="5"/>
  <c r="D6" i="5"/>
  <c r="A6" i="5"/>
  <c r="H48" i="5"/>
  <c r="B10" i="1"/>
  <c r="E13" i="1"/>
  <c r="E10" i="1"/>
  <c r="E19" i="1"/>
  <c r="E16" i="1"/>
  <c r="D13" i="1"/>
  <c r="D10" i="1"/>
  <c r="I19" i="1"/>
  <c r="I16" i="1"/>
  <c r="H19" i="1"/>
  <c r="H16" i="1"/>
  <c r="G19" i="1"/>
  <c r="G16" i="1"/>
  <c r="D19" i="1"/>
  <c r="D16" i="1"/>
  <c r="F19" i="1"/>
  <c r="F16" i="1"/>
  <c r="P19" i="1"/>
  <c r="N19" i="1"/>
  <c r="P16" i="1"/>
  <c r="N16" i="1"/>
  <c r="P13" i="1"/>
  <c r="N13" i="1"/>
  <c r="F13" i="1"/>
  <c r="P47" i="5"/>
  <c r="C10" i="1"/>
  <c r="G13" i="1"/>
  <c r="H13" i="1"/>
  <c r="I13" i="1"/>
  <c r="I10" i="1"/>
  <c r="E25" i="5"/>
  <c r="E37" i="5"/>
  <c r="G37" i="5"/>
  <c r="G25" i="5"/>
</calcChain>
</file>

<file path=xl/sharedStrings.xml><?xml version="1.0" encoding="utf-8"?>
<sst xmlns="http://schemas.openxmlformats.org/spreadsheetml/2006/main" count="297" uniqueCount="166">
  <si>
    <t>別紙（１）</t>
    <rPh sb="0" eb="2">
      <t>ベッシ</t>
    </rPh>
    <phoneticPr fontId="3"/>
  </si>
  <si>
    <t>総事業費</t>
    <rPh sb="0" eb="3">
      <t>ソウジギョウヒ</t>
    </rPh>
    <phoneticPr fontId="3"/>
  </si>
  <si>
    <t>寄附金その他の収入額</t>
    <rPh sb="0" eb="3">
      <t>キフキンタ</t>
    </rPh>
    <rPh sb="5" eb="6">
      <t>タシ</t>
    </rPh>
    <rPh sb="7" eb="9">
      <t>シュウニュウガ</t>
    </rPh>
    <rPh sb="9" eb="10">
      <t>ガク</t>
    </rPh>
    <phoneticPr fontId="3"/>
  </si>
  <si>
    <t>基準額</t>
    <rPh sb="0" eb="2">
      <t>キジュンガ</t>
    </rPh>
    <rPh sb="2" eb="3">
      <t>ガク</t>
    </rPh>
    <phoneticPr fontId="3"/>
  </si>
  <si>
    <t>選定額</t>
    <rPh sb="0" eb="2">
      <t>センテイガ</t>
    </rPh>
    <rPh sb="2" eb="3">
      <t>ガク</t>
    </rPh>
    <phoneticPr fontId="3"/>
  </si>
  <si>
    <t>補助基本額</t>
    <rPh sb="0" eb="2">
      <t>ホジョキ</t>
    </rPh>
    <rPh sb="2" eb="4">
      <t>キホンガ</t>
    </rPh>
    <rPh sb="4" eb="5">
      <t>ガク</t>
    </rPh>
    <phoneticPr fontId="3"/>
  </si>
  <si>
    <t>補助所要額</t>
    <rPh sb="0" eb="2">
      <t>ホジョシ</t>
    </rPh>
    <rPh sb="2" eb="4">
      <t>ショヨウガ</t>
    </rPh>
    <rPh sb="4" eb="5">
      <t>ガク</t>
    </rPh>
    <phoneticPr fontId="3"/>
  </si>
  <si>
    <t>(Ａ)</t>
  </si>
  <si>
    <t>(Ｂ)</t>
  </si>
  <si>
    <t>(Ｃ)</t>
  </si>
  <si>
    <t>(Ｄ)</t>
  </si>
  <si>
    <t>(Ｅ)</t>
  </si>
  <si>
    <t>(Ｆ)</t>
  </si>
  <si>
    <t>円</t>
    <rPh sb="0" eb="0">
      <t>エン</t>
    </rPh>
    <phoneticPr fontId="3"/>
  </si>
  <si>
    <t>差引額
(Ａ)－(Ｂ)</t>
    <rPh sb="0" eb="2">
      <t>サシヒキガ</t>
    </rPh>
    <rPh sb="2" eb="3">
      <t>ガク</t>
    </rPh>
    <phoneticPr fontId="3"/>
  </si>
  <si>
    <t>（補助事業者名　　　　　　　　　　　　　）</t>
    <rPh sb="1" eb="3">
      <t>ホジョジ</t>
    </rPh>
    <rPh sb="3" eb="5">
      <t>ジギョウシ</t>
    </rPh>
    <rPh sb="5" eb="6">
      <t>シャナ</t>
    </rPh>
    <rPh sb="6" eb="7">
      <t>ナ</t>
    </rPh>
    <phoneticPr fontId="3"/>
  </si>
  <si>
    <t>区　分</t>
    <rPh sb="0" eb="1">
      <t>クブ</t>
    </rPh>
    <rPh sb="2" eb="3">
      <t>ブン</t>
    </rPh>
    <phoneticPr fontId="3"/>
  </si>
  <si>
    <t>備　考</t>
    <rPh sb="0" eb="1">
      <t>ソナエコ</t>
    </rPh>
    <rPh sb="2" eb="3">
      <t>コウ</t>
    </rPh>
    <phoneticPr fontId="3"/>
  </si>
  <si>
    <t>（注）１　「区分」欄には、交付の対象となる事業の名称を記載してください。</t>
    <rPh sb="1" eb="2">
      <t>チュウク</t>
    </rPh>
    <rPh sb="6" eb="8">
      <t>クブンラ</t>
    </rPh>
    <rPh sb="9" eb="10">
      <t>ランコ</t>
    </rPh>
    <rPh sb="13" eb="15">
      <t>コウフタ</t>
    </rPh>
    <rPh sb="16" eb="18">
      <t>タイショウジ</t>
    </rPh>
    <rPh sb="21" eb="23">
      <t>ジギョウメ</t>
    </rPh>
    <rPh sb="24" eb="26">
      <t>メイショウキ</t>
    </rPh>
    <rPh sb="27" eb="29">
      <t>キサイ</t>
    </rPh>
    <phoneticPr fontId="3"/>
  </si>
  <si>
    <t>　　　２　「選定額」欄には、(Ｄ)と(Ｅ)とを比較して少ない方の額を記入してください。</t>
    <rPh sb="6" eb="8">
      <t>センテイガ</t>
    </rPh>
    <rPh sb="8" eb="9">
      <t>ガクラ</t>
    </rPh>
    <rPh sb="10" eb="11">
      <t>ランヒ</t>
    </rPh>
    <rPh sb="23" eb="25">
      <t>ヒカクス</t>
    </rPh>
    <rPh sb="27" eb="28">
      <t>スクホ</t>
    </rPh>
    <rPh sb="30" eb="31">
      <t>ホウガ</t>
    </rPh>
    <rPh sb="32" eb="33">
      <t>ガクキ</t>
    </rPh>
    <rPh sb="34" eb="36">
      <t>キニュウ</t>
    </rPh>
    <phoneticPr fontId="3"/>
  </si>
  <si>
    <t>　　　３　「補助基本額」欄には、(Ｃ)と(Ｆ)とを比較して少ない方の額を記入してください。</t>
    <rPh sb="6" eb="8">
      <t>ホジョキ</t>
    </rPh>
    <rPh sb="8" eb="10">
      <t>キホンガ</t>
    </rPh>
    <rPh sb="10" eb="11">
      <t>ガクラ</t>
    </rPh>
    <rPh sb="12" eb="13">
      <t>ランヒ</t>
    </rPh>
    <rPh sb="25" eb="27">
      <t>ヒカクス</t>
    </rPh>
    <rPh sb="29" eb="30">
      <t>スクホ</t>
    </rPh>
    <rPh sb="32" eb="33">
      <t>ホウガ</t>
    </rPh>
    <rPh sb="34" eb="35">
      <t>ガクキ</t>
    </rPh>
    <rPh sb="36" eb="38">
      <t>キニュウ</t>
    </rPh>
    <phoneticPr fontId="3"/>
  </si>
  <si>
    <t>(G)</t>
  </si>
  <si>
    <t>(H)</t>
  </si>
  <si>
    <t>経　費　所　要　額　精　算　書</t>
    <rPh sb="0" eb="1">
      <t>キョウヒ</t>
    </rPh>
    <rPh sb="2" eb="3">
      <t>ヒシ</t>
    </rPh>
    <rPh sb="4" eb="5">
      <t>ショヨ</t>
    </rPh>
    <rPh sb="6" eb="7">
      <t>ヨウガ</t>
    </rPh>
    <rPh sb="8" eb="9">
      <t>ガクセ</t>
    </rPh>
    <rPh sb="10" eb="11">
      <t>セイザ</t>
    </rPh>
    <rPh sb="12" eb="13">
      <t>ザンシ</t>
    </rPh>
    <rPh sb="14" eb="15">
      <t>ショ</t>
    </rPh>
    <phoneticPr fontId="3"/>
  </si>
  <si>
    <t>対象経費の
支出額</t>
    <rPh sb="0" eb="2">
      <t>タイショウケ</t>
    </rPh>
    <rPh sb="2" eb="4">
      <t>ケイヒシ</t>
    </rPh>
    <rPh sb="6" eb="8">
      <t>シシュツガ</t>
    </rPh>
    <rPh sb="8" eb="9">
      <t>ガク</t>
    </rPh>
    <phoneticPr fontId="3"/>
  </si>
  <si>
    <t>新興感染症対応力強化事業（協定締結医療機関施設整備事業）</t>
    <phoneticPr fontId="3"/>
  </si>
  <si>
    <t>（内訳）</t>
    <rPh sb="1" eb="3">
      <t>ウチワケ</t>
    </rPh>
    <phoneticPr fontId="2"/>
  </si>
  <si>
    <t>←「区分」プルダウンから選択</t>
    <rPh sb="2" eb="4">
      <t>クブン</t>
    </rPh>
    <rPh sb="12" eb="14">
      <t>センタク</t>
    </rPh>
    <phoneticPr fontId="2"/>
  </si>
  <si>
    <t>（その他：着色部分のみ手入力）</t>
    <rPh sb="3" eb="4">
      <t>タ</t>
    </rPh>
    <rPh sb="5" eb="7">
      <t>チャクショク</t>
    </rPh>
    <rPh sb="7" eb="9">
      <t>ブブン</t>
    </rPh>
    <rPh sb="11" eb="12">
      <t>テ</t>
    </rPh>
    <rPh sb="12" eb="14">
      <t>ニュウリョク</t>
    </rPh>
    <phoneticPr fontId="2"/>
  </si>
  <si>
    <t>区分</t>
    <rPh sb="0" eb="2">
      <t>クブン</t>
    </rPh>
    <phoneticPr fontId="2"/>
  </si>
  <si>
    <t>病室の感染対策に係る整備</t>
  </si>
  <si>
    <t>病室の感染対策に係る整備以外（病棟等の感染対策に係る整備）</t>
    <rPh sb="12" eb="14">
      <t>イガイ</t>
    </rPh>
    <rPh sb="15" eb="17">
      <t>ビョウトウ</t>
    </rPh>
    <rPh sb="17" eb="18">
      <t>トウ</t>
    </rPh>
    <rPh sb="19" eb="21">
      <t>カンセン</t>
    </rPh>
    <rPh sb="21" eb="23">
      <t>タイサク</t>
    </rPh>
    <rPh sb="24" eb="25">
      <t>カカ</t>
    </rPh>
    <rPh sb="26" eb="28">
      <t>セイビ</t>
    </rPh>
    <phoneticPr fontId="2"/>
  </si>
  <si>
    <t>病室の感染対策に係る整備以外（個人防護具保管施設の整備）</t>
    <rPh sb="12" eb="14">
      <t>イガイ</t>
    </rPh>
    <rPh sb="15" eb="17">
      <t>コジン</t>
    </rPh>
    <rPh sb="17" eb="19">
      <t>ボウゴ</t>
    </rPh>
    <rPh sb="19" eb="20">
      <t>グ</t>
    </rPh>
    <rPh sb="20" eb="22">
      <t>ホカン</t>
    </rPh>
    <rPh sb="22" eb="24">
      <t>シセツ</t>
    </rPh>
    <rPh sb="25" eb="27">
      <t>セイビ</t>
    </rPh>
    <phoneticPr fontId="2"/>
  </si>
  <si>
    <t>基準額（計算用）</t>
    <rPh sb="0" eb="2">
      <t>キジュン</t>
    </rPh>
    <rPh sb="2" eb="3">
      <t>ガク</t>
    </rPh>
    <rPh sb="4" eb="6">
      <t>ケイサン</t>
    </rPh>
    <rPh sb="6" eb="7">
      <t>ヨウ</t>
    </rPh>
    <phoneticPr fontId="3"/>
  </si>
  <si>
    <t>補助率</t>
    <rPh sb="0" eb="3">
      <t>ホジョリツ</t>
    </rPh>
    <phoneticPr fontId="3"/>
  </si>
  <si>
    <t>（参考）</t>
    <rPh sb="1" eb="3">
      <t>サンコウ</t>
    </rPh>
    <phoneticPr fontId="3"/>
  </si>
  <si>
    <t>室数or面積</t>
    <rPh sb="0" eb="1">
      <t>シツ</t>
    </rPh>
    <rPh sb="1" eb="2">
      <t>スウ</t>
    </rPh>
    <rPh sb="4" eb="6">
      <t>メンセキ</t>
    </rPh>
    <phoneticPr fontId="3"/>
  </si>
  <si>
    <t>基準額</t>
    <rPh sb="0" eb="2">
      <t>キジュン</t>
    </rPh>
    <rPh sb="2" eb="3">
      <t>ガク</t>
    </rPh>
    <phoneticPr fontId="3"/>
  </si>
  <si>
    <t>-</t>
    <phoneticPr fontId="3"/>
  </si>
  <si>
    <t>別紙２</t>
    <phoneticPr fontId="3"/>
  </si>
  <si>
    <t>事　　業　　実　　績　　報　　告　　書</t>
    <phoneticPr fontId="3"/>
  </si>
  <si>
    <t>事業区分</t>
    <rPh sb="2" eb="4">
      <t>クブン</t>
    </rPh>
    <phoneticPr fontId="3"/>
  </si>
  <si>
    <t>補助（間接補助）事業者名</t>
    <rPh sb="0" eb="2">
      <t>ホジョ</t>
    </rPh>
    <rPh sb="3" eb="5">
      <t>カンセツ</t>
    </rPh>
    <rPh sb="5" eb="7">
      <t>ホジョ</t>
    </rPh>
    <rPh sb="8" eb="12">
      <t>ジギョウシャメイ</t>
    </rPh>
    <phoneticPr fontId="3"/>
  </si>
  <si>
    <t>施設名</t>
  </si>
  <si>
    <t>所在地</t>
    <rPh sb="0" eb="3">
      <t>ショザイチ</t>
    </rPh>
    <phoneticPr fontId="3"/>
  </si>
  <si>
    <t>施工内容</t>
    <rPh sb="0" eb="2">
      <t>セコウ</t>
    </rPh>
    <rPh sb="2" eb="4">
      <t>ナイヨウ</t>
    </rPh>
    <phoneticPr fontId="3"/>
  </si>
  <si>
    <t>建物の構造及び面積</t>
    <phoneticPr fontId="3"/>
  </si>
  <si>
    <t>　　　　　　　　　　　　　　　　　　　　　　　　　　　　　　</t>
  </si>
  <si>
    <t>構造：</t>
    <rPh sb="0" eb="2">
      <t>コウゾウ</t>
    </rPh>
    <phoneticPr fontId="3"/>
  </si>
  <si>
    <t>○階建</t>
    <rPh sb="1" eb="2">
      <t>カイ</t>
    </rPh>
    <rPh sb="2" eb="3">
      <t>ダ</t>
    </rPh>
    <phoneticPr fontId="3"/>
  </si>
  <si>
    <t>建築面積 　</t>
    <rPh sb="0" eb="2">
      <t>ケンチク</t>
    </rPh>
    <phoneticPr fontId="3"/>
  </si>
  <si>
    <r>
      <rPr>
        <u/>
        <sz val="9"/>
        <color indexed="8"/>
        <rFont val="ＭＳ Ｐゴシック"/>
        <family val="3"/>
        <charset val="128"/>
      </rPr>
      <t xml:space="preserve">           ㎡</t>
    </r>
    <r>
      <rPr>
        <sz val="9"/>
        <color indexed="8"/>
        <rFont val="ＭＳ Ｐゴシック"/>
        <family val="3"/>
        <charset val="128"/>
      </rPr>
      <t xml:space="preserve"> </t>
    </r>
    <phoneticPr fontId="3"/>
  </si>
  <si>
    <t>延べ面積</t>
    <phoneticPr fontId="3"/>
  </si>
  <si>
    <t>施工期間</t>
  </si>
  <si>
    <t>着工</t>
    <phoneticPr fontId="3"/>
  </si>
  <si>
    <t>～</t>
    <phoneticPr fontId="3"/>
  </si>
  <si>
    <t>　竣工</t>
    <phoneticPr fontId="3"/>
  </si>
  <si>
    <t xml:space="preserve"> 　 年   月　 日</t>
    <phoneticPr fontId="3"/>
  </si>
  <si>
    <t>整備費内訳　　　　　　　　　　　　　　　　　　　　　　　　</t>
    <phoneticPr fontId="3"/>
  </si>
  <si>
    <t>区　分</t>
    <phoneticPr fontId="3"/>
  </si>
  <si>
    <t>費　　目</t>
    <phoneticPr fontId="3"/>
  </si>
  <si>
    <t>面　積　</t>
    <phoneticPr fontId="3"/>
  </si>
  <si>
    <t>単　価　</t>
    <phoneticPr fontId="3"/>
  </si>
  <si>
    <t>金　　額　</t>
    <phoneticPr fontId="3"/>
  </si>
  <si>
    <t>備　　考　</t>
    <phoneticPr fontId="3"/>
  </si>
  <si>
    <t>　　　</t>
  </si>
  <si>
    <t>　　　　　</t>
  </si>
  <si>
    <t xml:space="preserve">        ㎡</t>
  </si>
  <si>
    <t xml:space="preserve">  　　  円</t>
  </si>
  <si>
    <t xml:space="preserve">            円</t>
  </si>
  <si>
    <t>　　　　　　</t>
  </si>
  <si>
    <t>補助対象事業分</t>
    <rPh sb="0" eb="2">
      <t>ホジョ</t>
    </rPh>
    <rPh sb="2" eb="4">
      <t>タイショウ</t>
    </rPh>
    <rPh sb="4" eb="7">
      <t>ジギョウブン</t>
    </rPh>
    <phoneticPr fontId="3"/>
  </si>
  <si>
    <t>小  計</t>
  </si>
  <si>
    <t>　　　　単価、小計、合計は自動計算</t>
    <rPh sb="4" eb="6">
      <t>タンカ</t>
    </rPh>
    <rPh sb="7" eb="9">
      <t>ショウケイ</t>
    </rPh>
    <rPh sb="10" eb="12">
      <t>ゴウケイ</t>
    </rPh>
    <rPh sb="13" eb="15">
      <t>ジドウ</t>
    </rPh>
    <rPh sb="15" eb="17">
      <t>ケイサン</t>
    </rPh>
    <phoneticPr fontId="3"/>
  </si>
  <si>
    <t>補助対象外事業分</t>
    <rPh sb="0" eb="2">
      <t>ホジョ</t>
    </rPh>
    <rPh sb="2" eb="4">
      <t>タイショウ</t>
    </rPh>
    <rPh sb="4" eb="5">
      <t>ソト</t>
    </rPh>
    <rPh sb="5" eb="8">
      <t>ジギョウブン</t>
    </rPh>
    <phoneticPr fontId="3"/>
  </si>
  <si>
    <t>合　計</t>
    <rPh sb="0" eb="1">
      <t>ゴウ</t>
    </rPh>
    <rPh sb="2" eb="3">
      <t>ケイ</t>
    </rPh>
    <phoneticPr fontId="3"/>
  </si>
  <si>
    <t>財源内訳</t>
    <phoneticPr fontId="3"/>
  </si>
  <si>
    <t>区分</t>
    <rPh sb="0" eb="2">
      <t>クブン</t>
    </rPh>
    <phoneticPr fontId="3"/>
  </si>
  <si>
    <t>金額</t>
    <rPh sb="0" eb="2">
      <t>キンガク</t>
    </rPh>
    <phoneticPr fontId="3"/>
  </si>
  <si>
    <t>備考</t>
    <rPh sb="0" eb="2">
      <t>ビコウ</t>
    </rPh>
    <phoneticPr fontId="3"/>
  </si>
  <si>
    <t>円</t>
    <rPh sb="0" eb="1">
      <t>エン</t>
    </rPh>
    <phoneticPr fontId="3"/>
  </si>
  <si>
    <t>（内　訳）</t>
    <rPh sb="1" eb="2">
      <t>ウチ</t>
    </rPh>
    <rPh sb="3" eb="4">
      <t>ヤク</t>
    </rPh>
    <phoneticPr fontId="3"/>
  </si>
  <si>
    <t>(1)  補助金</t>
    <phoneticPr fontId="3"/>
  </si>
  <si>
    <t>←国と都道府県の合計は自動計算</t>
    <rPh sb="1" eb="2">
      <t>クニ</t>
    </rPh>
    <rPh sb="3" eb="7">
      <t>トドウフケン</t>
    </rPh>
    <rPh sb="8" eb="10">
      <t>ゴウケイ</t>
    </rPh>
    <rPh sb="11" eb="13">
      <t>ジドウ</t>
    </rPh>
    <rPh sb="13" eb="15">
      <t>ケイサン</t>
    </rPh>
    <phoneticPr fontId="3"/>
  </si>
  <si>
    <t>　　　　うち国</t>
    <phoneticPr fontId="3"/>
  </si>
  <si>
    <t>　　　　うち都道府県</t>
    <phoneticPr fontId="3"/>
  </si>
  <si>
    <t>(2)  地方債</t>
    <phoneticPr fontId="3"/>
  </si>
  <si>
    <t>(3)  寄附金</t>
    <rPh sb="5" eb="7">
      <t>キフ</t>
    </rPh>
    <phoneticPr fontId="3"/>
  </si>
  <si>
    <t>計</t>
    <rPh sb="0" eb="1">
      <t>ケイ</t>
    </rPh>
    <phoneticPr fontId="3"/>
  </si>
  <si>
    <t>←自動計算</t>
    <rPh sb="1" eb="3">
      <t>ジドウ</t>
    </rPh>
    <rPh sb="3" eb="5">
      <t>ケイサン</t>
    </rPh>
    <phoneticPr fontId="3"/>
  </si>
  <si>
    <t>補助財産を取得する際に、当該補助財産を取得するための抵当権設定の有無</t>
    <phoneticPr fontId="3"/>
  </si>
  <si>
    <t>←プルダウンで選択</t>
    <rPh sb="7" eb="9">
      <t>センタク</t>
    </rPh>
    <phoneticPr fontId="3"/>
  </si>
  <si>
    <t>その他　参考事項　</t>
    <phoneticPr fontId="3"/>
  </si>
  <si>
    <t>【留意事項】</t>
    <rPh sb="1" eb="3">
      <t>リュウイ</t>
    </rPh>
    <rPh sb="3" eb="5">
      <t>ジコウ</t>
    </rPh>
    <phoneticPr fontId="3"/>
  </si>
  <si>
    <t>　 整備費内訳の「費目」欄は、交付要綱の５（交付額の算定方法）の対象経費に定める各部門に区分して記入すること。</t>
    <phoneticPr fontId="3"/>
  </si>
  <si>
    <t>(16) 新興感染症対応力強化事業（病室の感染対策に係る整備）</t>
    <rPh sb="5" eb="7">
      <t>シンコウ</t>
    </rPh>
    <rPh sb="7" eb="10">
      <t>カンセンショウ</t>
    </rPh>
    <rPh sb="10" eb="13">
      <t>タイオウリョク</t>
    </rPh>
    <rPh sb="13" eb="15">
      <t>キョウカ</t>
    </rPh>
    <rPh sb="15" eb="17">
      <t>ジギョウ</t>
    </rPh>
    <rPh sb="18" eb="20">
      <t>ビョウシツ</t>
    </rPh>
    <rPh sb="21" eb="23">
      <t>カンセン</t>
    </rPh>
    <rPh sb="23" eb="25">
      <t>タイサク</t>
    </rPh>
    <rPh sb="26" eb="27">
      <t>カカ</t>
    </rPh>
    <rPh sb="28" eb="30">
      <t>セイビ</t>
    </rPh>
    <phoneticPr fontId="5"/>
  </si>
  <si>
    <t>(16) 新興感染症対応力強化事業（病室の感染対策に係る整備以外）</t>
    <rPh sb="5" eb="7">
      <t>シンコウ</t>
    </rPh>
    <rPh sb="7" eb="10">
      <t>カンセンショウ</t>
    </rPh>
    <rPh sb="10" eb="13">
      <t>タイオウリョク</t>
    </rPh>
    <rPh sb="13" eb="15">
      <t>キョウカ</t>
    </rPh>
    <rPh sb="15" eb="17">
      <t>ジギョウ</t>
    </rPh>
    <rPh sb="18" eb="20">
      <t>ビョウシツ</t>
    </rPh>
    <rPh sb="21" eb="23">
      <t>カンセン</t>
    </rPh>
    <rPh sb="23" eb="25">
      <t>タイサク</t>
    </rPh>
    <rPh sb="26" eb="27">
      <t>カカ</t>
    </rPh>
    <rPh sb="28" eb="30">
      <t>セイビ</t>
    </rPh>
    <rPh sb="30" eb="32">
      <t>イガイ</t>
    </rPh>
    <phoneticPr fontId="5"/>
  </si>
  <si>
    <t>新築</t>
    <rPh sb="0" eb="2">
      <t>シンチク</t>
    </rPh>
    <phoneticPr fontId="4"/>
  </si>
  <si>
    <t>鉄骨鉄筋コンクリート造</t>
    <rPh sb="0" eb="2">
      <t>テッコツ</t>
    </rPh>
    <rPh sb="2" eb="4">
      <t>テッキン</t>
    </rPh>
    <phoneticPr fontId="9"/>
  </si>
  <si>
    <t>移転新築</t>
    <rPh sb="0" eb="2">
      <t>イテン</t>
    </rPh>
    <rPh sb="2" eb="4">
      <t>シンチク</t>
    </rPh>
    <phoneticPr fontId="4"/>
  </si>
  <si>
    <t>鉄筋コンクリート造</t>
    <rPh sb="0" eb="2">
      <t>テッキン</t>
    </rPh>
    <phoneticPr fontId="9"/>
  </si>
  <si>
    <t>改築</t>
    <rPh sb="0" eb="2">
      <t>カイチク</t>
    </rPh>
    <phoneticPr fontId="4"/>
  </si>
  <si>
    <t>鉄骨造（鉄筋コンクリート造と同等の強度）</t>
    <rPh sb="0" eb="2">
      <t>テッコツ</t>
    </rPh>
    <rPh sb="4" eb="6">
      <t>テッキン</t>
    </rPh>
    <rPh sb="12" eb="13">
      <t>ヅク</t>
    </rPh>
    <rPh sb="14" eb="16">
      <t>ドウトウ</t>
    </rPh>
    <rPh sb="17" eb="19">
      <t>キョウド</t>
    </rPh>
    <phoneticPr fontId="9"/>
  </si>
  <si>
    <t>増築</t>
    <rPh sb="0" eb="2">
      <t>ゾウチク</t>
    </rPh>
    <phoneticPr fontId="4"/>
  </si>
  <si>
    <t>鉄骨造（ブロック造と同等の強度）</t>
    <rPh sb="0" eb="2">
      <t>テッコツ</t>
    </rPh>
    <rPh sb="8" eb="9">
      <t>ツク</t>
    </rPh>
    <rPh sb="10" eb="12">
      <t>ドウトウ</t>
    </rPh>
    <rPh sb="13" eb="15">
      <t>キョウド</t>
    </rPh>
    <phoneticPr fontId="9"/>
  </si>
  <si>
    <t>改修</t>
    <rPh sb="0" eb="2">
      <t>カイシュウ</t>
    </rPh>
    <phoneticPr fontId="4"/>
  </si>
  <si>
    <t>ブロック造</t>
    <rPh sb="4" eb="5">
      <t>ヅク</t>
    </rPh>
    <phoneticPr fontId="9"/>
  </si>
  <si>
    <t>木造</t>
    <rPh sb="0" eb="2">
      <t>モクゾウ</t>
    </rPh>
    <phoneticPr fontId="9"/>
  </si>
  <si>
    <t>プレハブ造</t>
    <rPh sb="4" eb="5">
      <t>ツク</t>
    </rPh>
    <phoneticPr fontId="9"/>
  </si>
  <si>
    <t>その他</t>
    <rPh sb="2" eb="3">
      <t>タ</t>
    </rPh>
    <phoneticPr fontId="9"/>
  </si>
  <si>
    <t>病棟等の感染対策に係る整備</t>
  </si>
  <si>
    <t>個人防護具保管施設の整備</t>
  </si>
  <si>
    <t>2024年   月　 日</t>
    <phoneticPr fontId="3"/>
  </si>
  <si>
    <t>←プルダウンから選択</t>
    <rPh sb="8" eb="10">
      <t>センタク</t>
    </rPh>
    <phoneticPr fontId="2"/>
  </si>
  <si>
    <t>←構造はプルダウンから選択</t>
    <rPh sb="1" eb="3">
      <t>コウゾウ</t>
    </rPh>
    <rPh sb="11" eb="13">
      <t>センタク</t>
    </rPh>
    <phoneticPr fontId="2"/>
  </si>
  <si>
    <t>財源内訳（計算用）</t>
    <rPh sb="0" eb="2">
      <t>ザイゲン</t>
    </rPh>
    <rPh sb="2" eb="4">
      <t>ウチワケ</t>
    </rPh>
    <rPh sb="5" eb="8">
      <t>ケイサンヨウ</t>
    </rPh>
    <phoneticPr fontId="2"/>
  </si>
  <si>
    <t>補助金</t>
    <rPh sb="0" eb="3">
      <t>ホジョキン</t>
    </rPh>
    <phoneticPr fontId="2"/>
  </si>
  <si>
    <t>うち国</t>
  </si>
  <si>
    <t>うち都道府県</t>
  </si>
  <si>
    <t>地方債</t>
  </si>
  <si>
    <t>寄附金</t>
    <rPh sb="0" eb="2">
      <t>キフ</t>
    </rPh>
    <phoneticPr fontId="2"/>
  </si>
  <si>
    <t>自己財源</t>
    <rPh sb="0" eb="2">
      <t>ジコ</t>
    </rPh>
    <rPh sb="2" eb="4">
      <t>ザイゲン</t>
    </rPh>
    <phoneticPr fontId="2"/>
  </si>
  <si>
    <t>合計</t>
    <rPh sb="0" eb="2">
      <t>ゴウケイ</t>
    </rPh>
    <phoneticPr fontId="2"/>
  </si>
  <si>
    <r>
      <t>(4)  その他（診療収入等）</t>
    </r>
    <r>
      <rPr>
        <sz val="9"/>
        <color indexed="10"/>
        <rFont val="ＭＳ Ｐゴシック"/>
        <family val="3"/>
        <charset val="128"/>
      </rPr>
      <t>（自己財源）</t>
    </r>
    <rPh sb="9" eb="11">
      <t>シンリョウ</t>
    </rPh>
    <rPh sb="11" eb="13">
      <t>シュウニュウ</t>
    </rPh>
    <rPh sb="13" eb="14">
      <t>トウ</t>
    </rPh>
    <rPh sb="16" eb="18">
      <t>ジコ</t>
    </rPh>
    <rPh sb="18" eb="20">
      <t>ザイゲン</t>
    </rPh>
    <phoneticPr fontId="3"/>
  </si>
  <si>
    <t>←「費目」：プルダウンから選択</t>
    <rPh sb="2" eb="4">
      <t>ヒモク</t>
    </rPh>
    <rPh sb="13" eb="15">
      <t>センタク</t>
    </rPh>
    <phoneticPr fontId="2"/>
  </si>
  <si>
    <t>　 「面積」：「病室の感染対策に係る整備」の場合は「室数」を入力</t>
  </si>
  <si>
    <t>←（別紙１）の「補助所要額（H）」を入力すると自動計算されます</t>
    <rPh sb="2" eb="4">
      <t>ベッシ</t>
    </rPh>
    <rPh sb="8" eb="10">
      <t>ホジョ</t>
    </rPh>
    <rPh sb="10" eb="12">
      <t>ショヨウ</t>
    </rPh>
    <rPh sb="12" eb="13">
      <t>ガク</t>
    </rPh>
    <rPh sb="18" eb="20">
      <t>ニュウリョク</t>
    </rPh>
    <rPh sb="23" eb="25">
      <t>ジドウ</t>
    </rPh>
    <rPh sb="25" eb="27">
      <t>ケイサン</t>
    </rPh>
    <phoneticPr fontId="2"/>
  </si>
  <si>
    <t>区分</t>
    <rPh sb="0" eb="2">
      <t>クブン</t>
    </rPh>
    <phoneticPr fontId="1"/>
  </si>
  <si>
    <t>新興感染症対応力強化事業（協定締結医療機関設備整備事業）</t>
    <rPh sb="21" eb="23">
      <t>セツビ</t>
    </rPh>
    <phoneticPr fontId="3"/>
  </si>
  <si>
    <t>（内訳）</t>
    <rPh sb="1" eb="3">
      <t>ウチワケ</t>
    </rPh>
    <phoneticPr fontId="1"/>
  </si>
  <si>
    <t>台数</t>
    <rPh sb="0" eb="2">
      <t>ダイスウ</t>
    </rPh>
    <phoneticPr fontId="3"/>
  </si>
  <si>
    <t>←「区分」プルダウンから選択</t>
    <rPh sb="2" eb="4">
      <t>クブン</t>
    </rPh>
    <rPh sb="12" eb="14">
      <t>センタク</t>
    </rPh>
    <phoneticPr fontId="1"/>
  </si>
  <si>
    <t>（その他：着色部分のみ手入力）</t>
    <rPh sb="3" eb="4">
      <t>タ</t>
    </rPh>
    <rPh sb="5" eb="7">
      <t>チャクショク</t>
    </rPh>
    <rPh sb="7" eb="9">
      <t>ブブン</t>
    </rPh>
    <rPh sb="11" eb="12">
      <t>テ</t>
    </rPh>
    <rPh sb="12" eb="14">
      <t>ニュウリョク</t>
    </rPh>
    <phoneticPr fontId="1"/>
  </si>
  <si>
    <t>簡易陰圧装置</t>
    <rPh sb="0" eb="2">
      <t>カンイ</t>
    </rPh>
    <rPh sb="2" eb="6">
      <t>インアツソウチ</t>
    </rPh>
    <phoneticPr fontId="1"/>
  </si>
  <si>
    <t>検査装置（PCR検査装置）</t>
    <rPh sb="0" eb="2">
      <t>ケンサ</t>
    </rPh>
    <rPh sb="2" eb="4">
      <t>ソウチ</t>
    </rPh>
    <rPh sb="8" eb="10">
      <t>ケンサ</t>
    </rPh>
    <rPh sb="10" eb="12">
      <t>ソウチ</t>
    </rPh>
    <phoneticPr fontId="1"/>
  </si>
  <si>
    <t>簡易ベッド</t>
    <rPh sb="0" eb="2">
      <t>カンイ</t>
    </rPh>
    <phoneticPr fontId="1"/>
  </si>
  <si>
    <t>HEPAフィルター付き空気清浄機</t>
    <rPh sb="9" eb="10">
      <t>ツ</t>
    </rPh>
    <rPh sb="11" eb="16">
      <t>クウキセイジョウキ</t>
    </rPh>
    <phoneticPr fontId="1"/>
  </si>
  <si>
    <t xml:space="preserve">HEPAフィルター付き空気清浄機（過去実績あり） </t>
    <rPh sb="9" eb="10">
      <t>ツ</t>
    </rPh>
    <rPh sb="11" eb="16">
      <t>クウキセイジョウキ</t>
    </rPh>
    <rPh sb="17" eb="19">
      <t>カコ</t>
    </rPh>
    <rPh sb="19" eb="21">
      <t>ジッセキ</t>
    </rPh>
    <phoneticPr fontId="1"/>
  </si>
  <si>
    <t>別紙（２）</t>
    <rPh sb="0" eb="2">
      <t>ベッシ</t>
    </rPh>
    <phoneticPr fontId="3"/>
  </si>
  <si>
    <t>事業実績報告書</t>
    <rPh sb="0" eb="2">
      <t>ジギョウ</t>
    </rPh>
    <rPh sb="2" eb="4">
      <t>ジッセキ</t>
    </rPh>
    <rPh sb="4" eb="7">
      <t>ホウコクショ</t>
    </rPh>
    <phoneticPr fontId="3"/>
  </si>
  <si>
    <t>１．施設の名称</t>
    <rPh sb="2" eb="4">
      <t>シセツ</t>
    </rPh>
    <rPh sb="5" eb="7">
      <t>メイショウ</t>
    </rPh>
    <phoneticPr fontId="3"/>
  </si>
  <si>
    <t>２．施設の所在地</t>
    <rPh sb="2" eb="4">
      <t>シセツ</t>
    </rPh>
    <rPh sb="5" eb="8">
      <t>ショザイチ</t>
    </rPh>
    <phoneticPr fontId="3"/>
  </si>
  <si>
    <t>３．事業の種類（交付要綱の３に掲げる事業名）</t>
    <rPh sb="2" eb="4">
      <t>ジギョウ</t>
    </rPh>
    <rPh sb="5" eb="7">
      <t>シュルイ</t>
    </rPh>
    <rPh sb="8" eb="10">
      <t>コウフ</t>
    </rPh>
    <rPh sb="10" eb="12">
      <t>ヨウコウ</t>
    </rPh>
    <rPh sb="15" eb="16">
      <t>カカ</t>
    </rPh>
    <rPh sb="18" eb="20">
      <t>ジギョウ</t>
    </rPh>
    <rPh sb="20" eb="21">
      <t>メイ</t>
    </rPh>
    <phoneticPr fontId="3"/>
  </si>
  <si>
    <t>（21）新興感染症対応力強化事業（協定締結医療機関設備整備事業）</t>
    <rPh sb="4" eb="6">
      <t>シンコウ</t>
    </rPh>
    <rPh sb="6" eb="9">
      <t>カンセンショウ</t>
    </rPh>
    <phoneticPr fontId="3"/>
  </si>
  <si>
    <t>４．設備整備の内容</t>
    <rPh sb="2" eb="4">
      <t>セツビ</t>
    </rPh>
    <rPh sb="4" eb="6">
      <t>セイビ</t>
    </rPh>
    <rPh sb="7" eb="9">
      <t>ナイヨウ</t>
    </rPh>
    <phoneticPr fontId="3"/>
  </si>
  <si>
    <t>品名</t>
    <rPh sb="0" eb="2">
      <t>ヒンメイ</t>
    </rPh>
    <phoneticPr fontId="3"/>
  </si>
  <si>
    <t>銘柄</t>
    <rPh sb="0" eb="2">
      <t>メイガラ</t>
    </rPh>
    <phoneticPr fontId="3"/>
  </si>
  <si>
    <t>規格</t>
    <rPh sb="0" eb="2">
      <t>キカク</t>
    </rPh>
    <phoneticPr fontId="3"/>
  </si>
  <si>
    <t>員数</t>
    <rPh sb="0" eb="2">
      <t>インスウ</t>
    </rPh>
    <phoneticPr fontId="3"/>
  </si>
  <si>
    <t>単価</t>
    <rPh sb="0" eb="2">
      <t>タンカ</t>
    </rPh>
    <phoneticPr fontId="3"/>
  </si>
  <si>
    <t>設置場所</t>
    <rPh sb="0" eb="2">
      <t>セッチ</t>
    </rPh>
    <rPh sb="2" eb="4">
      <t>バショ</t>
    </rPh>
    <phoneticPr fontId="3"/>
  </si>
  <si>
    <t>１．補助対象事業分</t>
    <rPh sb="2" eb="4">
      <t>ホジョ</t>
    </rPh>
    <rPh sb="4" eb="6">
      <t>タイショウ</t>
    </rPh>
    <rPh sb="6" eb="8">
      <t>ジギョウ</t>
    </rPh>
    <rPh sb="8" eb="9">
      <t>ブン</t>
    </rPh>
    <phoneticPr fontId="3"/>
  </si>
  <si>
    <t>円</t>
  </si>
  <si>
    <t>←「品名」：プルダウンから選択</t>
    <rPh sb="2" eb="4">
      <t>ヒンメイ</t>
    </rPh>
    <rPh sb="13" eb="15">
      <t>センタク</t>
    </rPh>
    <phoneticPr fontId="3"/>
  </si>
  <si>
    <t>　　 「銘柄」 ： メーカー名を記載</t>
    <rPh sb="4" eb="6">
      <t>メイガラ</t>
    </rPh>
    <rPh sb="14" eb="15">
      <t>メイ</t>
    </rPh>
    <rPh sb="16" eb="18">
      <t>キサイ</t>
    </rPh>
    <phoneticPr fontId="3"/>
  </si>
  <si>
    <t>　　 「規格」 ： 商品名を記載</t>
    <rPh sb="4" eb="6">
      <t>キカク</t>
    </rPh>
    <rPh sb="10" eb="13">
      <t>ショウヒンメイ</t>
    </rPh>
    <rPh sb="14" eb="16">
      <t>キサイ</t>
    </rPh>
    <phoneticPr fontId="3"/>
  </si>
  <si>
    <t>小計</t>
    <rPh sb="0" eb="2">
      <t>ショウケイ</t>
    </rPh>
    <phoneticPr fontId="3"/>
  </si>
  <si>
    <t>－</t>
    <phoneticPr fontId="3"/>
  </si>
  <si>
    <t>２．補助対象外事業分</t>
    <rPh sb="2" eb="4">
      <t>ホジョ</t>
    </rPh>
    <rPh sb="4" eb="6">
      <t>タイショウ</t>
    </rPh>
    <rPh sb="6" eb="7">
      <t>ガイ</t>
    </rPh>
    <rPh sb="7" eb="9">
      <t>ジギョウ</t>
    </rPh>
    <rPh sb="9" eb="10">
      <t>ブン</t>
    </rPh>
    <phoneticPr fontId="3"/>
  </si>
  <si>
    <t>円</t>
    <phoneticPr fontId="3"/>
  </si>
  <si>
    <t>合計</t>
    <rPh sb="0" eb="2">
      <t>ゴウケイ</t>
    </rPh>
    <phoneticPr fontId="3"/>
  </si>
  <si>
    <t>５．実施期間</t>
    <rPh sb="2" eb="4">
      <t>ジッシ</t>
    </rPh>
    <rPh sb="4" eb="6">
      <t>キカン</t>
    </rPh>
    <phoneticPr fontId="3"/>
  </si>
  <si>
    <t>　（１） 事業着手日</t>
    <phoneticPr fontId="3"/>
  </si>
  <si>
    <t>　令和　　年　　月　　日</t>
  </si>
  <si>
    <t>　（２） 事業完了日</t>
    <phoneticPr fontId="3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</si>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</sst>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;&quot;△ &quot;#,##0"/>
    <numFmt numFmtId="177" formatCode="0.00_);[Red]\(0.00\)"/>
    <numFmt numFmtId="178" formatCode="#,##0.00;&quot;△ &quot;#,##0.00"/>
    <numFmt numFmtId="179" formatCode="#,##0.00_);[Red]\(#,##0.00\)"/>
    <numFmt numFmtId="180" formatCode="#,##0_);[Red]\(#,##0\)"/>
    <numFmt numFmtId="181" formatCode="#,##0_ "/>
  </numFmts>
  <fonts count="41" x14ac:knownFonts="1">
    <font>
      <sz val="11"/>
      <name val="ＭＳ Ｐゴシック"/>
      <family val="3"/>
      <charset val="128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b/>
      <sz val="11"/>
      <name val="ＭＳ 明朝"/>
      <family val="1"/>
      <charset val="128"/>
    </font>
    <font>
      <sz val="8"/>
      <name val="ＭＳ 明朝"/>
      <family val="1"/>
      <charset val="128"/>
    </font>
    <font>
      <sz val="10"/>
      <color indexed="8"/>
      <name val="Arial"/>
      <family val="2"/>
    </font>
    <font>
      <sz val="9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u/>
      <sz val="9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9"/>
      <color rgb="FF00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4">
    <xf numFmtId="0" fontId="0" fillId="0" borderId="0">
      <alignment vertical="center"/>
    </xf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28" borderId="43" applyNumberFormat="0" applyAlignment="0" applyProtection="0"/>
    <xf numFmtId="0" fontId="21" fillId="29" borderId="0" applyNumberFormat="0" applyBorder="0" applyAlignment="0" applyProtection="0"/>
    <xf numFmtId="0" fontId="6" fillId="3" borderId="44" applyNumberFormat="0" applyFont="0" applyAlignment="0" applyProtection="0"/>
    <xf numFmtId="0" fontId="22" fillId="0" borderId="45" applyNumberFormat="0" applyFill="0" applyAlignment="0" applyProtection="0"/>
    <xf numFmtId="0" fontId="23" fillId="30" borderId="0" applyNumberFormat="0" applyBorder="0" applyAlignment="0" applyProtection="0"/>
    <xf numFmtId="0" fontId="24" fillId="31" borderId="46" applyNumberFormat="0" applyAlignment="0" applyProtection="0"/>
    <xf numFmtId="0" fontId="25" fillId="0" borderId="0" applyNumberFormat="0" applyFill="0" applyBorder="0" applyAlignment="0" applyProtection="0"/>
    <xf numFmtId="38" fontId="6" fillId="0" borderId="0" applyFont="0" applyFill="0" applyBorder="0" applyAlignment="0" applyProtection="0"/>
    <xf numFmtId="0" fontId="26" fillId="0" borderId="47" applyNumberFormat="0" applyFill="0" applyAlignment="0" applyProtection="0"/>
    <xf numFmtId="0" fontId="27" fillId="0" borderId="48" applyNumberFormat="0" applyFill="0" applyAlignment="0" applyProtection="0"/>
    <xf numFmtId="0" fontId="28" fillId="0" borderId="49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50" applyNumberFormat="0" applyFill="0" applyAlignment="0" applyProtection="0"/>
    <xf numFmtId="0" fontId="30" fillId="31" borderId="51" applyNumberFormat="0" applyAlignment="0" applyProtection="0"/>
    <xf numFmtId="0" fontId="31" fillId="0" borderId="0" applyNumberFormat="0" applyFill="0" applyBorder="0" applyAlignment="0" applyProtection="0"/>
    <xf numFmtId="0" fontId="32" fillId="2" borderId="46" applyNumberFormat="0" applyAlignment="0" applyProtection="0"/>
    <xf numFmtId="0" fontId="6" fillId="0" borderId="0"/>
    <xf numFmtId="0" fontId="33" fillId="32" borderId="0" applyNumberFormat="0" applyBorder="0" applyAlignment="0" applyProtection="0"/>
  </cellStyleXfs>
  <cellXfs count="235"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3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176" fontId="4" fillId="0" borderId="3" xfId="0" applyNumberFormat="1" applyFont="1" applyBorder="1" applyAlignment="1">
      <alignment vertical="center"/>
    </xf>
    <xf numFmtId="176" fontId="4" fillId="0" borderId="2" xfId="0" applyNumberFormat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77" fontId="4" fillId="33" borderId="6" xfId="0" applyNumberFormat="1" applyFont="1" applyFill="1" applyBorder="1" applyAlignment="1">
      <alignment horizontal="center" vertical="center"/>
    </xf>
    <xf numFmtId="38" fontId="7" fillId="0" borderId="7" xfId="33" applyFont="1" applyBorder="1" applyAlignment="1">
      <alignment horizontal="center" vertical="center"/>
    </xf>
    <xf numFmtId="38" fontId="4" fillId="0" borderId="0" xfId="33" applyFont="1" applyBorder="1" applyAlignment="1">
      <alignment horizontal="center" vertical="center"/>
    </xf>
    <xf numFmtId="12" fontId="4" fillId="0" borderId="8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horizontal="center" vertical="center"/>
    </xf>
    <xf numFmtId="12" fontId="4" fillId="0" borderId="0" xfId="0" applyNumberFormat="1" applyFont="1" applyAlignment="1">
      <alignment horizontal="center"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0" xfId="0" applyFont="1" applyBorder="1">
      <alignment vertical="center"/>
    </xf>
    <xf numFmtId="0" fontId="4" fillId="33" borderId="3" xfId="0" applyFont="1" applyFill="1" applyBorder="1" applyAlignment="1">
      <alignment vertical="center" wrapText="1"/>
    </xf>
    <xf numFmtId="176" fontId="4" fillId="33" borderId="3" xfId="0" applyNumberFormat="1" applyFont="1" applyFill="1" applyBorder="1" applyAlignment="1">
      <alignment vertical="center"/>
    </xf>
    <xf numFmtId="0" fontId="4" fillId="33" borderId="3" xfId="0" applyFont="1" applyFill="1" applyBorder="1" applyAlignment="1">
      <alignment vertical="center"/>
    </xf>
    <xf numFmtId="176" fontId="4" fillId="0" borderId="3" xfId="0" applyNumberFormat="1" applyFont="1" applyFill="1" applyBorder="1" applyAlignment="1">
      <alignment vertical="center"/>
    </xf>
    <xf numFmtId="176" fontId="4" fillId="0" borderId="3" xfId="0" applyNumberFormat="1" applyFont="1" applyBorder="1" applyAlignment="1">
      <alignment horizontal="center" vertical="center"/>
    </xf>
    <xf numFmtId="0" fontId="34" fillId="0" borderId="0" xfId="0" applyFont="1">
      <alignment vertical="center"/>
    </xf>
    <xf numFmtId="0" fontId="35" fillId="0" borderId="0" xfId="0" applyFont="1">
      <alignment vertical="center"/>
    </xf>
    <xf numFmtId="0" fontId="36" fillId="0" borderId="0" xfId="0" applyFont="1">
      <alignment vertical="center"/>
    </xf>
    <xf numFmtId="0" fontId="6" fillId="0" borderId="0" xfId="0" applyFont="1">
      <alignment vertical="center"/>
    </xf>
    <xf numFmtId="0" fontId="37" fillId="0" borderId="0" xfId="0" applyFont="1" applyAlignment="1">
      <alignment horizontal="right" vertical="center" wrapText="1"/>
    </xf>
    <xf numFmtId="0" fontId="34" fillId="33" borderId="0" xfId="0" applyFont="1" applyFill="1" applyAlignment="1">
      <alignment vertical="center" wrapText="1"/>
    </xf>
    <xf numFmtId="0" fontId="34" fillId="0" borderId="11" xfId="0" applyFont="1" applyBorder="1" applyAlignment="1">
      <alignment vertical="center" wrapText="1"/>
    </xf>
    <xf numFmtId="0" fontId="34" fillId="0" borderId="0" xfId="0" applyFont="1" applyAlignment="1">
      <alignment vertical="center" wrapText="1"/>
    </xf>
    <xf numFmtId="0" fontId="34" fillId="33" borderId="12" xfId="0" applyFont="1" applyFill="1" applyBorder="1" applyAlignment="1">
      <alignment vertical="center" wrapText="1"/>
    </xf>
    <xf numFmtId="0" fontId="34" fillId="0" borderId="12" xfId="0" applyFont="1" applyBorder="1" applyAlignment="1">
      <alignment vertical="center" wrapText="1"/>
    </xf>
    <xf numFmtId="0" fontId="34" fillId="0" borderId="13" xfId="0" applyFont="1" applyBorder="1" applyAlignment="1">
      <alignment vertical="center" wrapText="1"/>
    </xf>
    <xf numFmtId="0" fontId="34" fillId="0" borderId="14" xfId="0" applyFont="1" applyBorder="1" applyAlignment="1">
      <alignment horizontal="right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5" xfId="0" applyFont="1" applyBorder="1" applyAlignment="1">
      <alignment vertical="center" wrapText="1"/>
    </xf>
    <xf numFmtId="0" fontId="34" fillId="33" borderId="16" xfId="0" applyFont="1" applyFill="1" applyBorder="1" applyAlignment="1">
      <alignment vertical="center" wrapText="1"/>
    </xf>
    <xf numFmtId="0" fontId="34" fillId="0" borderId="8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 wrapText="1"/>
    </xf>
    <xf numFmtId="0" fontId="34" fillId="0" borderId="3" xfId="0" applyFont="1" applyBorder="1" applyAlignment="1">
      <alignment horizontal="right" vertical="top" wrapText="1"/>
    </xf>
    <xf numFmtId="179" fontId="34" fillId="0" borderId="3" xfId="0" applyNumberFormat="1" applyFont="1" applyBorder="1" applyAlignment="1">
      <alignment vertical="center" wrapText="1"/>
    </xf>
    <xf numFmtId="180" fontId="34" fillId="33" borderId="3" xfId="0" applyNumberFormat="1" applyFont="1" applyFill="1" applyBorder="1" applyAlignment="1">
      <alignment vertical="center" wrapText="1"/>
    </xf>
    <xf numFmtId="0" fontId="34" fillId="0" borderId="3" xfId="0" applyFont="1" applyBorder="1" applyAlignment="1">
      <alignment horizontal="center" vertical="center" textRotation="255" wrapText="1"/>
    </xf>
    <xf numFmtId="0" fontId="37" fillId="0" borderId="2" xfId="0" applyFont="1" applyBorder="1" applyAlignment="1">
      <alignment vertical="center" wrapText="1"/>
    </xf>
    <xf numFmtId="179" fontId="34" fillId="0" borderId="8" xfId="0" applyNumberFormat="1" applyFont="1" applyBorder="1" applyAlignment="1">
      <alignment vertical="center" wrapText="1"/>
    </xf>
    <xf numFmtId="180" fontId="34" fillId="0" borderId="8" xfId="0" applyNumberFormat="1" applyFont="1" applyBorder="1" applyAlignment="1">
      <alignment vertical="center" wrapText="1"/>
    </xf>
    <xf numFmtId="0" fontId="34" fillId="0" borderId="8" xfId="0" applyFont="1" applyBorder="1" applyAlignment="1">
      <alignment vertical="center" wrapText="1"/>
    </xf>
    <xf numFmtId="0" fontId="34" fillId="0" borderId="17" xfId="0" applyFont="1" applyBorder="1" applyAlignment="1">
      <alignment vertical="center" wrapText="1"/>
    </xf>
    <xf numFmtId="0" fontId="34" fillId="0" borderId="1" xfId="0" applyFont="1" applyBorder="1" applyAlignment="1">
      <alignment horizontal="right" vertical="top" wrapText="1"/>
    </xf>
    <xf numFmtId="0" fontId="34" fillId="0" borderId="17" xfId="0" applyFont="1" applyBorder="1" applyAlignment="1">
      <alignment horizontal="center" vertical="center" textRotation="255" wrapText="1"/>
    </xf>
    <xf numFmtId="0" fontId="34" fillId="33" borderId="17" xfId="0" applyFont="1" applyFill="1" applyBorder="1" applyAlignment="1">
      <alignment vertical="center" wrapText="1"/>
    </xf>
    <xf numFmtId="0" fontId="34" fillId="33" borderId="11" xfId="0" applyFont="1" applyFill="1" applyBorder="1" applyAlignment="1">
      <alignment vertical="center" wrapText="1"/>
    </xf>
    <xf numFmtId="0" fontId="34" fillId="33" borderId="18" xfId="0" applyFont="1" applyFill="1" applyBorder="1" applyAlignment="1">
      <alignment vertical="center" wrapText="1"/>
    </xf>
    <xf numFmtId="0" fontId="34" fillId="33" borderId="13" xfId="0" applyFont="1" applyFill="1" applyBorder="1" applyAlignment="1">
      <alignment vertical="center" wrapText="1"/>
    </xf>
    <xf numFmtId="0" fontId="37" fillId="0" borderId="17" xfId="0" applyFont="1" applyBorder="1" applyAlignment="1">
      <alignment vertical="center" wrapText="1"/>
    </xf>
    <xf numFmtId="179" fontId="37" fillId="0" borderId="8" xfId="0" applyNumberFormat="1" applyFont="1" applyBorder="1" applyAlignment="1">
      <alignment vertical="center" wrapText="1"/>
    </xf>
    <xf numFmtId="180" fontId="37" fillId="0" borderId="8" xfId="0" applyNumberFormat="1" applyFont="1" applyBorder="1" applyAlignment="1">
      <alignment vertical="center" wrapText="1"/>
    </xf>
    <xf numFmtId="0" fontId="37" fillId="0" borderId="8" xfId="0" applyFont="1" applyBorder="1" applyAlignment="1">
      <alignment vertical="center" wrapText="1"/>
    </xf>
    <xf numFmtId="0" fontId="37" fillId="0" borderId="18" xfId="0" applyFont="1" applyBorder="1" applyAlignment="1">
      <alignment vertical="center" wrapText="1"/>
    </xf>
    <xf numFmtId="0" fontId="37" fillId="0" borderId="12" xfId="0" applyFont="1" applyBorder="1" applyAlignment="1">
      <alignment vertical="center" wrapText="1"/>
    </xf>
    <xf numFmtId="0" fontId="37" fillId="0" borderId="13" xfId="0" applyFont="1" applyBorder="1" applyAlignment="1">
      <alignment vertical="center" wrapText="1"/>
    </xf>
    <xf numFmtId="0" fontId="37" fillId="0" borderId="18" xfId="0" applyFont="1" applyBorder="1" applyAlignment="1">
      <alignment horizontal="center" vertical="center" wrapText="1"/>
    </xf>
    <xf numFmtId="0" fontId="37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37" fillId="0" borderId="0" xfId="0" applyFont="1">
      <alignment vertical="center"/>
    </xf>
    <xf numFmtId="49" fontId="37" fillId="0" borderId="0" xfId="0" applyNumberFormat="1" applyFont="1">
      <alignment vertical="center"/>
    </xf>
    <xf numFmtId="0" fontId="37" fillId="0" borderId="0" xfId="0" applyFont="1" applyAlignment="1">
      <alignment vertical="center" wrapText="1"/>
    </xf>
    <xf numFmtId="0" fontId="35" fillId="0" borderId="0" xfId="0" applyFont="1" applyAlignment="1">
      <alignment vertical="top" wrapText="1"/>
    </xf>
    <xf numFmtId="38" fontId="14" fillId="0" borderId="19" xfId="33" applyFont="1" applyBorder="1" applyAlignment="1">
      <alignment vertical="center"/>
    </xf>
    <xf numFmtId="38" fontId="14" fillId="0" borderId="20" xfId="33" applyFont="1" applyBorder="1" applyAlignment="1">
      <alignment vertical="center"/>
    </xf>
    <xf numFmtId="38" fontId="14" fillId="0" borderId="21" xfId="33" applyFont="1" applyBorder="1" applyAlignment="1">
      <alignment vertical="center"/>
    </xf>
    <xf numFmtId="38" fontId="14" fillId="0" borderId="22" xfId="33" applyFont="1" applyBorder="1" applyAlignment="1">
      <alignment vertical="center"/>
    </xf>
    <xf numFmtId="38" fontId="14" fillId="0" borderId="23" xfId="33" applyFont="1" applyBorder="1" applyAlignment="1">
      <alignment vertical="center"/>
    </xf>
    <xf numFmtId="38" fontId="14" fillId="0" borderId="24" xfId="33" applyFont="1" applyBorder="1" applyAlignment="1">
      <alignment vertical="center"/>
    </xf>
    <xf numFmtId="0" fontId="4" fillId="0" borderId="1" xfId="0" applyFont="1" applyBorder="1">
      <alignment vertical="center"/>
    </xf>
    <xf numFmtId="0" fontId="4" fillId="0" borderId="3" xfId="0" applyFont="1" applyBorder="1">
      <alignment vertical="center"/>
    </xf>
    <xf numFmtId="176" fontId="4" fillId="0" borderId="3" xfId="0" applyNumberFormat="1" applyFont="1" applyBorder="1">
      <alignment vertical="center"/>
    </xf>
    <xf numFmtId="0" fontId="4" fillId="34" borderId="3" xfId="0" applyFont="1" applyFill="1" applyBorder="1" applyAlignment="1">
      <alignment vertical="center" wrapText="1"/>
    </xf>
    <xf numFmtId="176" fontId="4" fillId="34" borderId="3" xfId="0" applyNumberFormat="1" applyFont="1" applyFill="1" applyBorder="1">
      <alignment vertical="center"/>
    </xf>
    <xf numFmtId="0" fontId="4" fillId="34" borderId="3" xfId="0" applyFont="1" applyFill="1" applyBorder="1">
      <alignment vertical="center"/>
    </xf>
    <xf numFmtId="0" fontId="4" fillId="0" borderId="2" xfId="0" applyFont="1" applyBorder="1">
      <alignment vertical="center"/>
    </xf>
    <xf numFmtId="176" fontId="4" fillId="0" borderId="2" xfId="0" applyNumberFormat="1" applyFont="1" applyBorder="1">
      <alignment vertical="center"/>
    </xf>
    <xf numFmtId="0" fontId="16" fillId="0" borderId="0" xfId="0" applyFont="1">
      <alignment vertical="center"/>
    </xf>
    <xf numFmtId="0" fontId="0" fillId="0" borderId="0" xfId="0">
      <alignment vertical="center"/>
    </xf>
    <xf numFmtId="0" fontId="16" fillId="0" borderId="0" xfId="0" applyFont="1" applyAlignment="1">
      <alignment horizontal="left" vertical="center"/>
    </xf>
    <xf numFmtId="0" fontId="16" fillId="0" borderId="32" xfId="0" applyFont="1" applyBorder="1" applyAlignment="1">
      <alignment horizontal="distributed" vertical="center" justifyLastLine="1"/>
    </xf>
    <xf numFmtId="0" fontId="16" fillId="0" borderId="33" xfId="0" applyFont="1" applyBorder="1" applyAlignment="1">
      <alignment horizontal="distributed" vertical="center" justifyLastLine="1"/>
    </xf>
    <xf numFmtId="0" fontId="16" fillId="0" borderId="34" xfId="0" applyFont="1" applyBorder="1" applyAlignment="1">
      <alignment horizontal="distributed" vertical="center" justifyLastLine="1"/>
    </xf>
    <xf numFmtId="0" fontId="16" fillId="0" borderId="35" xfId="0" applyFont="1" applyBorder="1" applyAlignment="1">
      <alignment horizontal="distributed" vertical="center" justifyLastLine="1"/>
    </xf>
    <xf numFmtId="0" fontId="16" fillId="0" borderId="36" xfId="0" applyFont="1" applyBorder="1">
      <alignment vertical="center"/>
    </xf>
    <xf numFmtId="0" fontId="16" fillId="0" borderId="3" xfId="0" applyFont="1" applyBorder="1">
      <alignment vertical="center"/>
    </xf>
    <xf numFmtId="0" fontId="16" fillId="0" borderId="29" xfId="0" applyFont="1" applyBorder="1" applyAlignment="1">
      <alignment horizontal="right" vertical="center"/>
    </xf>
    <xf numFmtId="38" fontId="16" fillId="0" borderId="29" xfId="33" applyFont="1" applyFill="1" applyBorder="1" applyAlignment="1">
      <alignment horizontal="right" vertical="center"/>
    </xf>
    <xf numFmtId="0" fontId="16" fillId="0" borderId="5" xfId="0" applyFont="1" applyBorder="1">
      <alignment vertical="center"/>
    </xf>
    <xf numFmtId="0" fontId="16" fillId="34" borderId="36" xfId="42" applyFont="1" applyFill="1" applyBorder="1" applyAlignment="1">
      <alignment vertical="center"/>
    </xf>
    <xf numFmtId="0" fontId="16" fillId="34" borderId="3" xfId="0" applyFont="1" applyFill="1" applyBorder="1">
      <alignment vertical="center"/>
    </xf>
    <xf numFmtId="38" fontId="16" fillId="34" borderId="3" xfId="33" applyFont="1" applyFill="1" applyBorder="1" applyAlignment="1">
      <alignment vertical="center"/>
    </xf>
    <xf numFmtId="38" fontId="16" fillId="34" borderId="17" xfId="33" applyFont="1" applyFill="1" applyBorder="1" applyAlignment="1">
      <alignment vertical="center"/>
    </xf>
    <xf numFmtId="38" fontId="16" fillId="0" borderId="17" xfId="33" applyFont="1" applyFill="1" applyBorder="1" applyAlignment="1">
      <alignment vertical="center"/>
    </xf>
    <xf numFmtId="0" fontId="16" fillId="34" borderId="5" xfId="0" applyFont="1" applyFill="1" applyBorder="1">
      <alignment vertical="center"/>
    </xf>
    <xf numFmtId="0" fontId="16" fillId="0" borderId="0" xfId="42" applyFont="1" applyAlignment="1">
      <alignment vertical="center"/>
    </xf>
    <xf numFmtId="0" fontId="16" fillId="34" borderId="36" xfId="0" applyFont="1" applyFill="1" applyBorder="1">
      <alignment vertical="center"/>
    </xf>
    <xf numFmtId="0" fontId="16" fillId="0" borderId="17" xfId="0" applyFont="1" applyBorder="1" applyAlignment="1">
      <alignment horizontal="right" vertical="center"/>
    </xf>
    <xf numFmtId="38" fontId="16" fillId="0" borderId="17" xfId="33" applyFont="1" applyFill="1" applyBorder="1" applyAlignment="1">
      <alignment horizontal="right" vertical="center"/>
    </xf>
    <xf numFmtId="38" fontId="4" fillId="34" borderId="17" xfId="33" applyFont="1" applyFill="1" applyBorder="1" applyAlignment="1">
      <alignment vertical="center"/>
    </xf>
    <xf numFmtId="0" fontId="0" fillId="34" borderId="0" xfId="0" applyFill="1">
      <alignment vertical="center"/>
    </xf>
    <xf numFmtId="176" fontId="4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33" borderId="0" xfId="0" applyFont="1" applyFill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7" fillId="0" borderId="8" xfId="0" applyFont="1" applyBorder="1" applyAlignment="1">
      <alignment horizontal="center" vertical="center" wrapText="1"/>
    </xf>
    <xf numFmtId="0" fontId="34" fillId="33" borderId="14" xfId="0" applyFont="1" applyFill="1" applyBorder="1" applyAlignment="1">
      <alignment horizontal="center" vertical="center" wrapText="1"/>
    </xf>
    <xf numFmtId="0" fontId="34" fillId="33" borderId="15" xfId="0" applyFont="1" applyFill="1" applyBorder="1" applyAlignment="1">
      <alignment horizontal="center" vertical="center" wrapText="1"/>
    </xf>
    <xf numFmtId="0" fontId="34" fillId="33" borderId="16" xfId="0" applyFont="1" applyFill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center" wrapText="1"/>
    </xf>
    <xf numFmtId="0" fontId="34" fillId="33" borderId="14" xfId="0" applyFont="1" applyFill="1" applyBorder="1" applyAlignment="1">
      <alignment vertical="center" wrapText="1"/>
    </xf>
    <xf numFmtId="0" fontId="34" fillId="33" borderId="15" xfId="0" applyFont="1" applyFill="1" applyBorder="1" applyAlignment="1">
      <alignment vertical="center" wrapText="1"/>
    </xf>
    <xf numFmtId="0" fontId="34" fillId="33" borderId="16" xfId="0" applyFont="1" applyFill="1" applyBorder="1" applyAlignment="1">
      <alignment vertical="center" wrapText="1"/>
    </xf>
    <xf numFmtId="0" fontId="34" fillId="33" borderId="8" xfId="0" applyFont="1" applyFill="1" applyBorder="1" applyAlignment="1">
      <alignment vertical="center" wrapText="1"/>
    </xf>
    <xf numFmtId="0" fontId="34" fillId="0" borderId="27" xfId="0" applyFont="1" applyBorder="1" applyAlignment="1">
      <alignment vertical="center" wrapText="1"/>
    </xf>
    <xf numFmtId="0" fontId="34" fillId="0" borderId="28" xfId="0" applyFont="1" applyBorder="1" applyAlignment="1">
      <alignment vertical="center" wrapText="1"/>
    </xf>
    <xf numFmtId="0" fontId="34" fillId="33" borderId="12" xfId="0" applyFont="1" applyFill="1" applyBorder="1" applyAlignment="1">
      <alignment vertical="center" wrapText="1"/>
    </xf>
    <xf numFmtId="0" fontId="11" fillId="0" borderId="17" xfId="0" applyFont="1" applyBorder="1" applyAlignment="1">
      <alignment horizontal="right" vertical="center" wrapText="1"/>
    </xf>
    <xf numFmtId="0" fontId="34" fillId="0" borderId="0" xfId="0" applyFont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34" fillId="0" borderId="12" xfId="0" applyFont="1" applyBorder="1" applyAlignment="1">
      <alignment horizontal="right" vertical="center" wrapText="1"/>
    </xf>
    <xf numFmtId="0" fontId="34" fillId="33" borderId="15" xfId="0" applyFont="1" applyFill="1" applyBorder="1" applyAlignment="1">
      <alignment horizontal="right" vertical="center" wrapText="1"/>
    </xf>
    <xf numFmtId="0" fontId="34" fillId="0" borderId="17" xfId="0" applyFont="1" applyBorder="1" applyAlignment="1">
      <alignment vertical="center" wrapText="1"/>
    </xf>
    <xf numFmtId="0" fontId="34" fillId="0" borderId="0" xfId="0" applyFont="1" applyAlignment="1">
      <alignment vertical="center" wrapText="1"/>
    </xf>
    <xf numFmtId="0" fontId="34" fillId="0" borderId="11" xfId="0" applyFont="1" applyBorder="1" applyAlignment="1">
      <alignment vertical="center" wrapText="1"/>
    </xf>
    <xf numFmtId="0" fontId="34" fillId="0" borderId="17" xfId="0" applyFont="1" applyBorder="1" applyAlignment="1">
      <alignment horizontal="right" vertical="top" wrapText="1"/>
    </xf>
    <xf numFmtId="0" fontId="34" fillId="0" borderId="11" xfId="0" applyFont="1" applyBorder="1" applyAlignment="1">
      <alignment horizontal="right" vertical="top" wrapText="1"/>
    </xf>
    <xf numFmtId="0" fontId="34" fillId="0" borderId="3" xfId="0" applyFont="1" applyBorder="1" applyAlignment="1">
      <alignment horizontal="center" vertical="center" textRotation="255" wrapText="1"/>
    </xf>
    <xf numFmtId="0" fontId="34" fillId="33" borderId="0" xfId="0" applyFont="1" applyFill="1" applyAlignment="1">
      <alignment vertical="center" wrapText="1"/>
    </xf>
    <xf numFmtId="178" fontId="34" fillId="33" borderId="17" xfId="0" applyNumberFormat="1" applyFont="1" applyFill="1" applyBorder="1" applyAlignment="1">
      <alignment vertical="center" wrapText="1"/>
    </xf>
    <xf numFmtId="178" fontId="34" fillId="33" borderId="11" xfId="0" applyNumberFormat="1" applyFont="1" applyFill="1" applyBorder="1" applyAlignment="1">
      <alignment vertical="center" wrapText="1"/>
    </xf>
    <xf numFmtId="178" fontId="34" fillId="0" borderId="8" xfId="0" applyNumberFormat="1" applyFont="1" applyBorder="1" applyAlignment="1">
      <alignment vertical="center" wrapText="1"/>
    </xf>
    <xf numFmtId="0" fontId="34" fillId="0" borderId="29" xfId="0" applyFont="1" applyBorder="1" applyAlignment="1">
      <alignment vertical="center" wrapText="1"/>
    </xf>
    <xf numFmtId="0" fontId="34" fillId="0" borderId="29" xfId="0" applyFont="1" applyBorder="1" applyAlignment="1">
      <alignment horizontal="right" vertical="top" wrapText="1"/>
    </xf>
    <xf numFmtId="0" fontId="34" fillId="0" borderId="28" xfId="0" applyFont="1" applyBorder="1" applyAlignment="1">
      <alignment horizontal="right" vertical="top" wrapText="1"/>
    </xf>
    <xf numFmtId="0" fontId="34" fillId="0" borderId="17" xfId="0" applyFont="1" applyBorder="1" applyAlignment="1">
      <alignment horizontal="center" vertical="center" textRotation="255" wrapText="1"/>
    </xf>
    <xf numFmtId="0" fontId="34" fillId="33" borderId="17" xfId="0" applyFont="1" applyFill="1" applyBorder="1" applyAlignment="1">
      <alignment vertical="center" wrapText="1"/>
    </xf>
    <xf numFmtId="0" fontId="34" fillId="33" borderId="0" xfId="0" applyFont="1" applyFill="1" applyBorder="1" applyAlignment="1">
      <alignment vertical="center" wrapText="1"/>
    </xf>
    <xf numFmtId="0" fontId="34" fillId="33" borderId="11" xfId="0" applyFont="1" applyFill="1" applyBorder="1" applyAlignment="1">
      <alignment vertical="center" wrapText="1"/>
    </xf>
    <xf numFmtId="179" fontId="34" fillId="33" borderId="17" xfId="0" applyNumberFormat="1" applyFont="1" applyFill="1" applyBorder="1" applyAlignment="1">
      <alignment vertical="center" wrapText="1"/>
    </xf>
    <xf numFmtId="179" fontId="34" fillId="33" borderId="11" xfId="0" applyNumberFormat="1" applyFont="1" applyFill="1" applyBorder="1" applyAlignment="1">
      <alignment vertical="center" wrapText="1"/>
    </xf>
    <xf numFmtId="0" fontId="34" fillId="0" borderId="1" xfId="0" applyFont="1" applyBorder="1" applyAlignment="1">
      <alignment horizontal="center" vertical="center" wrapText="1"/>
    </xf>
    <xf numFmtId="179" fontId="34" fillId="0" borderId="8" xfId="0" applyNumberFormat="1" applyFont="1" applyBorder="1" applyAlignment="1">
      <alignment vertical="center" wrapText="1"/>
    </xf>
    <xf numFmtId="179" fontId="37" fillId="0" borderId="14" xfId="0" applyNumberFormat="1" applyFont="1" applyBorder="1" applyAlignment="1">
      <alignment vertical="center" wrapText="1"/>
    </xf>
    <xf numFmtId="179" fontId="37" fillId="0" borderId="16" xfId="0" applyNumberFormat="1" applyFont="1" applyBorder="1" applyAlignment="1">
      <alignment vertical="center" wrapText="1"/>
    </xf>
    <xf numFmtId="0" fontId="37" fillId="0" borderId="8" xfId="0" applyFont="1" applyBorder="1" applyAlignment="1">
      <alignment horizontal="left" vertical="center" wrapText="1"/>
    </xf>
    <xf numFmtId="0" fontId="39" fillId="0" borderId="0" xfId="0" applyFont="1" applyAlignment="1">
      <alignment vertical="center" wrapText="1"/>
    </xf>
    <xf numFmtId="0" fontId="39" fillId="0" borderId="0" xfId="0" applyFont="1" applyAlignment="1">
      <alignment horizontal="center" vertical="center" wrapText="1"/>
    </xf>
    <xf numFmtId="0" fontId="37" fillId="0" borderId="17" xfId="0" applyFont="1" applyBorder="1" applyAlignment="1">
      <alignment vertical="center" wrapText="1"/>
    </xf>
    <xf numFmtId="0" fontId="37" fillId="0" borderId="0" xfId="0" applyFont="1" applyAlignment="1">
      <alignment vertical="center" wrapText="1"/>
    </xf>
    <xf numFmtId="0" fontId="37" fillId="0" borderId="11" xfId="0" applyFont="1" applyBorder="1" applyAlignment="1">
      <alignment vertical="center" wrapText="1"/>
    </xf>
    <xf numFmtId="181" fontId="37" fillId="33" borderId="17" xfId="0" applyNumberFormat="1" applyFont="1" applyFill="1" applyBorder="1" applyAlignment="1">
      <alignment horizontal="right" vertical="center" wrapText="1"/>
    </xf>
    <xf numFmtId="181" fontId="37" fillId="33" borderId="0" xfId="0" applyNumberFormat="1" applyFont="1" applyFill="1" applyAlignment="1">
      <alignment horizontal="right" vertical="center" wrapText="1"/>
    </xf>
    <xf numFmtId="181" fontId="37" fillId="33" borderId="11" xfId="0" applyNumberFormat="1" applyFont="1" applyFill="1" applyBorder="1" applyAlignment="1">
      <alignment horizontal="right" vertical="center" wrapText="1"/>
    </xf>
    <xf numFmtId="0" fontId="37" fillId="33" borderId="17" xfId="0" applyFont="1" applyFill="1" applyBorder="1" applyAlignment="1">
      <alignment horizontal="center" vertical="center" wrapText="1"/>
    </xf>
    <xf numFmtId="0" fontId="37" fillId="33" borderId="11" xfId="0" applyFont="1" applyFill="1" applyBorder="1" applyAlignment="1">
      <alignment horizontal="center" vertical="center" wrapText="1"/>
    </xf>
    <xf numFmtId="181" fontId="37" fillId="0" borderId="14" xfId="0" applyNumberFormat="1" applyFont="1" applyBorder="1" applyAlignment="1">
      <alignment vertical="center" wrapText="1"/>
    </xf>
    <xf numFmtId="181" fontId="37" fillId="0" borderId="15" xfId="0" applyNumberFormat="1" applyFont="1" applyBorder="1" applyAlignment="1">
      <alignment vertical="center" wrapText="1"/>
    </xf>
    <xf numFmtId="181" fontId="37" fillId="0" borderId="16" xfId="0" applyNumberFormat="1" applyFont="1" applyBorder="1" applyAlignment="1">
      <alignment vertical="center" wrapText="1"/>
    </xf>
    <xf numFmtId="0" fontId="40" fillId="0" borderId="14" xfId="0" applyFont="1" applyBorder="1" applyAlignment="1">
      <alignment horizontal="center" vertical="center" shrinkToFit="1"/>
    </xf>
    <xf numFmtId="0" fontId="40" fillId="0" borderId="16" xfId="0" applyFont="1" applyBorder="1" applyAlignment="1">
      <alignment horizontal="center" vertical="center" shrinkToFit="1"/>
    </xf>
    <xf numFmtId="38" fontId="14" fillId="0" borderId="30" xfId="33" applyFont="1" applyBorder="1" applyAlignment="1">
      <alignment horizontal="center" vertical="center"/>
    </xf>
    <xf numFmtId="38" fontId="14" fillId="0" borderId="31" xfId="33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37" fillId="33" borderId="15" xfId="0" applyFont="1" applyFill="1" applyBorder="1" applyAlignment="1">
      <alignment horizontal="center" vertical="center" wrapText="1"/>
    </xf>
    <xf numFmtId="0" fontId="37" fillId="33" borderId="16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37" fillId="0" borderId="8" xfId="0" applyFont="1" applyBorder="1" applyAlignment="1">
      <alignment vertical="center" wrapText="1"/>
    </xf>
    <xf numFmtId="0" fontId="37" fillId="33" borderId="29" xfId="0" applyFont="1" applyFill="1" applyBorder="1" applyAlignment="1">
      <alignment vertical="center" wrapText="1"/>
    </xf>
    <xf numFmtId="0" fontId="37" fillId="33" borderId="27" xfId="0" applyFont="1" applyFill="1" applyBorder="1" applyAlignment="1">
      <alignment vertical="center" wrapText="1"/>
    </xf>
    <xf numFmtId="0" fontId="37" fillId="33" borderId="28" xfId="0" applyFont="1" applyFill="1" applyBorder="1" applyAlignment="1">
      <alignment vertical="center" wrapText="1"/>
    </xf>
    <xf numFmtId="0" fontId="37" fillId="33" borderId="17" xfId="0" applyFont="1" applyFill="1" applyBorder="1" applyAlignment="1">
      <alignment vertical="center" wrapText="1"/>
    </xf>
    <xf numFmtId="0" fontId="37" fillId="33" borderId="0" xfId="0" applyFont="1" applyFill="1" applyAlignment="1">
      <alignment vertical="center" wrapText="1"/>
    </xf>
    <xf numFmtId="0" fontId="37" fillId="33" borderId="11" xfId="0" applyFont="1" applyFill="1" applyBorder="1" applyAlignment="1">
      <alignment vertical="center" wrapText="1"/>
    </xf>
    <xf numFmtId="0" fontId="37" fillId="33" borderId="18" xfId="0" applyFont="1" applyFill="1" applyBorder="1" applyAlignment="1">
      <alignment vertical="center" wrapText="1"/>
    </xf>
    <xf numFmtId="0" fontId="37" fillId="33" borderId="12" xfId="0" applyFont="1" applyFill="1" applyBorder="1" applyAlignment="1">
      <alignment vertical="center" wrapText="1"/>
    </xf>
    <xf numFmtId="0" fontId="37" fillId="33" borderId="13" xfId="0" applyFont="1" applyFill="1" applyBorder="1" applyAlignment="1">
      <alignment vertical="center" wrapText="1"/>
    </xf>
    <xf numFmtId="0" fontId="37" fillId="0" borderId="29" xfId="0" applyFont="1" applyBorder="1" applyAlignment="1">
      <alignment vertical="center" wrapText="1"/>
    </xf>
    <xf numFmtId="0" fontId="37" fillId="0" borderId="27" xfId="0" applyFont="1" applyBorder="1" applyAlignment="1">
      <alignment vertical="center" wrapText="1"/>
    </xf>
    <xf numFmtId="0" fontId="37" fillId="0" borderId="28" xfId="0" applyFont="1" applyBorder="1" applyAlignment="1">
      <alignment vertical="center" wrapText="1"/>
    </xf>
    <xf numFmtId="0" fontId="37" fillId="0" borderId="29" xfId="0" applyFont="1" applyBorder="1" applyAlignment="1">
      <alignment horizontal="right" vertical="center" wrapText="1"/>
    </xf>
    <xf numFmtId="0" fontId="37" fillId="0" borderId="27" xfId="0" applyFont="1" applyBorder="1" applyAlignment="1">
      <alignment horizontal="right" vertical="center" wrapText="1"/>
    </xf>
    <xf numFmtId="0" fontId="37" fillId="0" borderId="28" xfId="0" applyFont="1" applyBorder="1" applyAlignment="1">
      <alignment horizontal="right" vertical="center" wrapText="1"/>
    </xf>
    <xf numFmtId="181" fontId="37" fillId="0" borderId="17" xfId="0" applyNumberFormat="1" applyFont="1" applyBorder="1" applyAlignment="1">
      <alignment horizontal="right" vertical="center" wrapText="1"/>
    </xf>
    <xf numFmtId="181" fontId="37" fillId="0" borderId="0" xfId="0" applyNumberFormat="1" applyFont="1" applyAlignment="1">
      <alignment horizontal="right" vertical="center" wrapText="1"/>
    </xf>
    <xf numFmtId="181" fontId="37" fillId="0" borderId="11" xfId="0" applyNumberFormat="1" applyFont="1" applyBorder="1" applyAlignment="1">
      <alignment horizontal="right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0" fontId="4" fillId="34" borderId="0" xfId="0" applyFont="1" applyFill="1" applyAlignment="1">
      <alignment horizontal="center" vertical="center"/>
    </xf>
    <xf numFmtId="0" fontId="16" fillId="0" borderId="0" xfId="0" applyFont="1" applyAlignment="1">
      <alignment horizontal="distributed" vertical="center" justifyLastLine="1"/>
    </xf>
    <xf numFmtId="0" fontId="16" fillId="34" borderId="0" xfId="0" applyFont="1" applyFill="1" applyAlignment="1">
      <alignment horizontal="left" vertical="center"/>
    </xf>
    <xf numFmtId="0" fontId="16" fillId="34" borderId="0" xfId="42" applyFont="1" applyFill="1" applyAlignment="1">
      <alignment horizontal="left" vertical="center"/>
    </xf>
    <xf numFmtId="0" fontId="16" fillId="0" borderId="37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38" fontId="16" fillId="0" borderId="29" xfId="33" applyFont="1" applyFill="1" applyBorder="1" applyAlignment="1">
      <alignment vertical="center"/>
    </xf>
    <xf numFmtId="38" fontId="16" fillId="0" borderId="18" xfId="33" applyFont="1" applyFill="1" applyBorder="1" applyAlignment="1">
      <alignment vertical="center"/>
    </xf>
    <xf numFmtId="0" fontId="16" fillId="0" borderId="38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38" fontId="16" fillId="0" borderId="41" xfId="33" applyFont="1" applyFill="1" applyBorder="1" applyAlignment="1">
      <alignment vertical="center"/>
    </xf>
    <xf numFmtId="0" fontId="16" fillId="0" borderId="36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1" xfId="0" applyFont="1" applyBorder="1" applyAlignment="1">
      <alignment horizontal="center" vertical="center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3" xfId="42" xr:uid="{00000000-0005-0000-0000-00002A000000}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74084</xdr:colOff>
      <xdr:row>6</xdr:row>
      <xdr:rowOff>293158</xdr:rowOff>
    </xdr:from>
    <xdr:to>
      <xdr:col>13</xdr:col>
      <xdr:colOff>1013883</xdr:colOff>
      <xdr:row>10</xdr:row>
      <xdr:rowOff>163265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E532AA08-2EDA-51A4-C4C7-747C0E91974A}"/>
            </a:ext>
          </a:extLst>
        </xdr:cNvPr>
        <xdr:cNvSpPr txBox="1"/>
      </xdr:nvSpPr>
      <xdr:spPr>
        <a:xfrm>
          <a:off x="15123584" y="1566333"/>
          <a:ext cx="2011891" cy="83290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200"/>
            </a:lnSpc>
          </a:pPr>
          <a:r>
            <a:rPr kumimoji="1" lang="ja-JP" altLang="en-US" sz="1000">
              <a:solidFill>
                <a:srgbClr val="FF0000"/>
              </a:solidFill>
            </a:rPr>
            <a:t>「区分」をプルダウンから選択し、病室整備の場合は「室数」、病室整備以外の場合は「面積」を入力すると、「基準額」が計算されます</a:t>
          </a:r>
          <a:endParaRPr kumimoji="1" lang="en-US" altLang="ja-JP" sz="10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88900</xdr:colOff>
      <xdr:row>14</xdr:row>
      <xdr:rowOff>76200</xdr:rowOff>
    </xdr:from>
    <xdr:to>
      <xdr:col>9</xdr:col>
      <xdr:colOff>546100</xdr:colOff>
      <xdr:row>36</xdr:row>
      <xdr:rowOff>247650</xdr:rowOff>
    </xdr:to>
    <xdr:sp macro="" textlink="">
      <xdr:nvSpPr>
        <xdr:cNvPr id="3084" name="右中かっこ 2">
          <a:extLst>
            <a:ext uri="{FF2B5EF4-FFF2-40B4-BE49-F238E27FC236}">
              <a16:creationId xmlns:a16="http://schemas.microsoft.com/office/drawing/2014/main" id="{4EEF03C5-F3F7-4368-B004-F1E67D47957E}"/>
            </a:ext>
          </a:extLst>
        </xdr:cNvPr>
        <xdr:cNvSpPr>
          <a:spLocks/>
        </xdr:cNvSpPr>
      </xdr:nvSpPr>
      <xdr:spPr bwMode="auto">
        <a:xfrm>
          <a:off x="6108700" y="2609850"/>
          <a:ext cx="457200" cy="3721100"/>
        </a:xfrm>
        <a:prstGeom prst="rightBrace">
          <a:avLst>
            <a:gd name="adj1" fmla="val 5238"/>
            <a:gd name="adj2" fmla="val 50000"/>
          </a:avLst>
        </a:prstGeom>
        <a:noFill/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112184</xdr:colOff>
      <xdr:row>6</xdr:row>
      <xdr:rowOff>328083</xdr:rowOff>
    </xdr:from>
    <xdr:to>
      <xdr:col>14</xdr:col>
      <xdr:colOff>1088</xdr:colOff>
      <xdr:row>11</xdr:row>
      <xdr:rowOff>1108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C363B9B-9475-6A67-C240-4EBC110B1E34}"/>
            </a:ext>
          </a:extLst>
        </xdr:cNvPr>
        <xdr:cNvSpPr txBox="1"/>
      </xdr:nvSpPr>
      <xdr:spPr>
        <a:xfrm>
          <a:off x="15228359" y="1550458"/>
          <a:ext cx="2022474" cy="8318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>
            <a:lnSpc>
              <a:spcPts val="1100"/>
            </a:lnSpc>
          </a:pPr>
          <a:r>
            <a:rPr kumimoji="1" lang="ja-JP" altLang="en-US" sz="1000">
              <a:solidFill>
                <a:srgbClr val="FF0000"/>
              </a:solidFill>
            </a:rPr>
            <a:t>「区分」をプルダウンから選択し、病室整備の場合は「室数」、病室整備以外の場合は「面積」を入力すると、「基準額」が計算されます</a:t>
          </a:r>
          <a:endParaRPr kumimoji="1" lang="en-US" altLang="ja-JP" sz="1000"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ka.vdi.pref.nagano.lg.jp\&#35506;&#20849;&#26377;\&#20445;&#20581;&#12539;&#30142;&#30149;&#23550;&#31574;&#35506;\&#9678;&#24863;&#26579;&#30151;&#23550;&#31574;&#35506;\&#9733;&#9733;&#25991;&#26360;&#25972;&#29702;\02_&#25991;&#26360;&#20445;&#23384;&#20808;\R6&#24180;&#24230;\015&#35036;&#21161;&#37329;&#31561;\002&#20132;&#20184;&#27770;&#23450;&#31561;&#12539;&#32076;&#32239;\006&#24863;&#26579;&#30151;&#25351;&#23450;&#21307;&#30274;&#27231;&#38306;&#26045;&#35373;&#25972;&#20633;&#36027;&#35036;&#21161;&#37329;\02_&#35201;&#32177;\01_&#22269;&#20132;&#20184;&#35201;&#32177;&#65288;R6.8.7&#25913;&#27491;&#65289;\01_&#26045;&#35373;&#65288;R6.8.7&#25913;&#27491;&#65289;\R&#65302;&#30003;&#35531;&#26360;&#27096;&#24335;&#65288;&#26045;&#3537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第1号様式_補助金調書"/>
      <sheetName val="第2号様式_交付申請書"/>
      <sheetName val="第2号様式_別紙1 経費所要額調"/>
      <sheetName val="第2号様式_別紙2 事業計画書"/>
      <sheetName val="第3号様式_事業遂行状況報告書"/>
      <sheetName val="第3号様式_別表"/>
      <sheetName val="第4号様式_事業実績報告書"/>
      <sheetName val="第4号様式_別紙1 経費所要額精算書"/>
      <sheetName val="第4号様式_別紙2 事業実績報告書"/>
      <sheetName val="第5号様式_年度終了実績報告書"/>
      <sheetName val="第5号_別表"/>
      <sheetName val="第6号様式_消費税仕入控除（直接補助）"/>
      <sheetName val="第7号様式_消費税仕入控除（間接補助）"/>
      <sheetName val="管理用（このシートは削除しないでください）"/>
    </sheetNames>
    <sheetDataSet>
      <sheetData sheetId="0"/>
      <sheetData sheetId="1"/>
      <sheetData sheetId="2"/>
      <sheetData sheetId="3">
        <row r="6">
          <cell r="A6"/>
          <cell r="B6"/>
          <cell r="C6"/>
          <cell r="D6"/>
          <cell r="E6"/>
          <cell r="F6"/>
          <cell r="G6"/>
          <cell r="H6"/>
          <cell r="I6"/>
        </row>
        <row r="7">
          <cell r="D7"/>
          <cell r="E7"/>
          <cell r="F7"/>
          <cell r="G7"/>
          <cell r="H7"/>
          <cell r="I7"/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7"/>
  <sheetViews>
    <sheetView view="pageBreakPreview" topLeftCell="B1" zoomScaleNormal="100" zoomScaleSheetLayoutView="100" workbookViewId="0">
      <selection activeCell="B10" sqref="B10:I10"/>
    </sheetView>
  </sheetViews>
  <sheetFormatPr defaultColWidth="9" defaultRowHeight="13" x14ac:dyDescent="0.2"/>
  <cols>
    <col min="1" max="1" width="64.08984375" style="1" customWidth="1"/>
    <col min="2" max="9" width="13" style="1" customWidth="1"/>
    <col min="10" max="10" width="14.26953125" style="1" customWidth="1"/>
    <col min="11" max="11" width="32.81640625" style="1" customWidth="1"/>
    <col min="12" max="12" width="0" style="1" hidden="1" customWidth="1"/>
    <col min="13" max="14" width="15.36328125" style="1" customWidth="1"/>
    <col min="15" max="15" width="6.26953125" style="1" hidden="1" customWidth="1"/>
    <col min="16" max="16" width="6.54296875" style="1" hidden="1" customWidth="1"/>
    <col min="17" max="16384" width="9" style="1"/>
  </cols>
  <sheetData>
    <row r="1" spans="1:16" ht="16.5" customHeight="1" x14ac:dyDescent="0.2">
      <c r="A1" s="1" t="s">
        <v>0</v>
      </c>
    </row>
    <row r="2" spans="1:16" ht="16.5" customHeight="1" x14ac:dyDescent="0.2"/>
    <row r="3" spans="1:16" ht="16.5" x14ac:dyDescent="0.2">
      <c r="A3" s="119" t="s">
        <v>23</v>
      </c>
      <c r="B3" s="119"/>
      <c r="C3" s="119"/>
      <c r="D3" s="119"/>
      <c r="E3" s="119"/>
      <c r="F3" s="119"/>
      <c r="G3" s="119"/>
      <c r="H3" s="119"/>
      <c r="I3" s="119"/>
      <c r="J3" s="119"/>
    </row>
    <row r="4" spans="1:16" ht="16.5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</row>
    <row r="5" spans="1:16" ht="16.5" customHeight="1" x14ac:dyDescent="0.2">
      <c r="G5" s="122" t="s">
        <v>15</v>
      </c>
      <c r="H5" s="122"/>
      <c r="I5" s="122"/>
      <c r="J5" s="122"/>
    </row>
    <row r="6" spans="1:16" ht="16.5" customHeight="1" thickBot="1" x14ac:dyDescent="0.25">
      <c r="J6" s="2"/>
    </row>
    <row r="7" spans="1:16" ht="26" x14ac:dyDescent="0.2">
      <c r="A7" s="120" t="s">
        <v>16</v>
      </c>
      <c r="B7" s="3" t="s">
        <v>1</v>
      </c>
      <c r="C7" s="3" t="s">
        <v>2</v>
      </c>
      <c r="D7" s="3" t="s">
        <v>14</v>
      </c>
      <c r="E7" s="3" t="s">
        <v>24</v>
      </c>
      <c r="F7" s="3" t="s">
        <v>3</v>
      </c>
      <c r="G7" s="3" t="s">
        <v>4</v>
      </c>
      <c r="H7" s="3" t="s">
        <v>5</v>
      </c>
      <c r="I7" s="3" t="s">
        <v>6</v>
      </c>
      <c r="J7" s="120" t="s">
        <v>17</v>
      </c>
      <c r="M7" s="123" t="s">
        <v>33</v>
      </c>
      <c r="N7" s="124"/>
      <c r="O7" s="12"/>
      <c r="P7" s="13" t="s">
        <v>34</v>
      </c>
    </row>
    <row r="8" spans="1:16" ht="16.5" customHeight="1" x14ac:dyDescent="0.2">
      <c r="A8" s="121"/>
      <c r="B8" s="5" t="s">
        <v>7</v>
      </c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  <c r="H8" s="5" t="s">
        <v>21</v>
      </c>
      <c r="I8" s="5" t="s">
        <v>22</v>
      </c>
      <c r="J8" s="121"/>
      <c r="L8" s="1" t="s">
        <v>29</v>
      </c>
      <c r="M8" s="14"/>
      <c r="N8" s="15"/>
      <c r="O8" s="13"/>
      <c r="P8" s="16" t="s">
        <v>35</v>
      </c>
    </row>
    <row r="9" spans="1:16" ht="16.5" customHeight="1" x14ac:dyDescent="0.2">
      <c r="A9" s="6"/>
      <c r="B9" s="7" t="s">
        <v>13</v>
      </c>
      <c r="C9" s="7" t="s">
        <v>13</v>
      </c>
      <c r="D9" s="7" t="s">
        <v>13</v>
      </c>
      <c r="E9" s="7" t="s">
        <v>13</v>
      </c>
      <c r="F9" s="7" t="s">
        <v>13</v>
      </c>
      <c r="G9" s="7" t="s">
        <v>13</v>
      </c>
      <c r="H9" s="7" t="s">
        <v>13</v>
      </c>
      <c r="I9" s="7" t="s">
        <v>13</v>
      </c>
      <c r="J9" s="6"/>
      <c r="M9" s="14"/>
      <c r="N9" s="15"/>
      <c r="O9" s="13"/>
      <c r="P9" s="13"/>
    </row>
    <row r="10" spans="1:16" ht="16.5" customHeight="1" x14ac:dyDescent="0.2">
      <c r="A10" s="8" t="s">
        <v>25</v>
      </c>
      <c r="B10" s="10">
        <f t="shared" ref="B10:I10" si="0">SUM(B13:B19)</f>
        <v>0</v>
      </c>
      <c r="C10" s="10">
        <f t="shared" si="0"/>
        <v>0</v>
      </c>
      <c r="D10" s="10">
        <f t="shared" si="0"/>
        <v>0</v>
      </c>
      <c r="E10" s="10">
        <f t="shared" si="0"/>
        <v>0</v>
      </c>
      <c r="F10" s="32" t="s">
        <v>38</v>
      </c>
      <c r="G10" s="32" t="s">
        <v>38</v>
      </c>
      <c r="H10" s="32" t="s">
        <v>38</v>
      </c>
      <c r="I10" s="10">
        <f t="shared" si="0"/>
        <v>0</v>
      </c>
      <c r="J10" s="8"/>
      <c r="M10" s="14"/>
      <c r="N10" s="15"/>
      <c r="O10" s="13"/>
      <c r="P10" s="13"/>
    </row>
    <row r="11" spans="1:16" ht="16.5" customHeight="1" x14ac:dyDescent="0.2">
      <c r="A11" s="8"/>
      <c r="B11" s="10"/>
      <c r="C11" s="10"/>
      <c r="D11" s="10"/>
      <c r="E11" s="10"/>
      <c r="F11" s="10"/>
      <c r="G11" s="10"/>
      <c r="H11" s="10"/>
      <c r="I11" s="10"/>
      <c r="J11" s="8"/>
      <c r="M11" s="14"/>
      <c r="N11" s="15"/>
      <c r="O11" s="13"/>
      <c r="P11" s="13"/>
    </row>
    <row r="12" spans="1:16" ht="16.5" customHeight="1" thickBot="1" x14ac:dyDescent="0.25">
      <c r="A12" s="8" t="s">
        <v>26</v>
      </c>
      <c r="B12" s="10"/>
      <c r="C12" s="10"/>
      <c r="D12" s="10"/>
      <c r="E12" s="10"/>
      <c r="F12" s="10"/>
      <c r="G12" s="10"/>
      <c r="H12" s="10"/>
      <c r="I12" s="10"/>
      <c r="J12" s="8"/>
      <c r="M12" s="17" t="s">
        <v>36</v>
      </c>
      <c r="N12" s="18" t="s">
        <v>37</v>
      </c>
      <c r="O12" s="12"/>
      <c r="P12" s="13"/>
    </row>
    <row r="13" spans="1:16" ht="16.5" customHeight="1" thickBot="1" x14ac:dyDescent="0.25">
      <c r="A13" s="28"/>
      <c r="B13" s="29"/>
      <c r="C13" s="31" t="str">
        <f>IF(A13="","",0)</f>
        <v/>
      </c>
      <c r="D13" s="10" t="str">
        <f>IF(B13="","",B13-C13)</f>
        <v/>
      </c>
      <c r="E13" s="31" t="str">
        <f>IF(A13="","",B13)</f>
        <v/>
      </c>
      <c r="F13" s="29" t="str">
        <f>IF(A13="","",N13)</f>
        <v/>
      </c>
      <c r="G13" s="10" t="str">
        <f>IF(E13="","",IF(F13&gt;E13,E13,F13))</f>
        <v/>
      </c>
      <c r="H13" s="10" t="str">
        <f>IF(A13="","",MIN(D13,G13))</f>
        <v/>
      </c>
      <c r="I13" s="10" t="str">
        <f>IF(A13="","",ROUNDDOWN(H13*P13,-3))</f>
        <v/>
      </c>
      <c r="J13" s="8"/>
      <c r="K13" s="1" t="s">
        <v>27</v>
      </c>
      <c r="M13" s="19"/>
      <c r="N13" s="20">
        <f>IF(A13=$L$14,14546000*M13,239300*M13)</f>
        <v>0</v>
      </c>
      <c r="O13" s="21"/>
      <c r="P13" s="22">
        <f>IF(A13=$L$14,2/3,10/10)</f>
        <v>1</v>
      </c>
    </row>
    <row r="14" spans="1:16" ht="16.5" customHeight="1" x14ac:dyDescent="0.2">
      <c r="A14" s="8"/>
      <c r="B14" s="10"/>
      <c r="C14" s="31"/>
      <c r="D14" s="10"/>
      <c r="E14" s="31"/>
      <c r="F14" s="10"/>
      <c r="G14" s="10"/>
      <c r="H14" s="10"/>
      <c r="I14" s="10"/>
      <c r="J14" s="8"/>
      <c r="K14" s="1" t="s">
        <v>28</v>
      </c>
      <c r="L14" s="1" t="s">
        <v>30</v>
      </c>
      <c r="M14" s="23"/>
      <c r="N14" s="18"/>
      <c r="O14" s="12"/>
      <c r="P14" s="24"/>
    </row>
    <row r="15" spans="1:16" ht="16.5" customHeight="1" thickBot="1" x14ac:dyDescent="0.25">
      <c r="A15" s="8"/>
      <c r="B15" s="10"/>
      <c r="C15" s="31"/>
      <c r="D15" s="10"/>
      <c r="E15" s="31"/>
      <c r="F15" s="10"/>
      <c r="G15" s="10"/>
      <c r="H15" s="10"/>
      <c r="I15" s="10"/>
      <c r="J15" s="8"/>
      <c r="L15" s="1" t="s">
        <v>31</v>
      </c>
      <c r="M15" s="23"/>
      <c r="N15" s="18"/>
      <c r="O15" s="12"/>
      <c r="P15" s="24"/>
    </row>
    <row r="16" spans="1:16" ht="16.5" customHeight="1" thickBot="1" x14ac:dyDescent="0.25">
      <c r="A16" s="30"/>
      <c r="B16" s="29"/>
      <c r="C16" s="31"/>
      <c r="D16" s="10" t="str">
        <f>IF(B16="","",B16-C16)</f>
        <v/>
      </c>
      <c r="E16" s="31" t="str">
        <f>IF(A16="","",B16)</f>
        <v/>
      </c>
      <c r="F16" s="29" t="str">
        <f>IF(A16="","",N16)</f>
        <v/>
      </c>
      <c r="G16" s="10" t="str">
        <f>IF(E16="","",IF(F16&gt;E16,E16,F16))</f>
        <v/>
      </c>
      <c r="H16" s="10" t="str">
        <f>IF(A16="","",MIN(D16,G16))</f>
        <v/>
      </c>
      <c r="I16" s="10" t="str">
        <f>IF(A16="","",ROUNDDOWN(H16*P16,-3))</f>
        <v/>
      </c>
      <c r="J16" s="8"/>
      <c r="K16" s="1" t="s">
        <v>27</v>
      </c>
      <c r="L16" s="1" t="s">
        <v>32</v>
      </c>
      <c r="M16" s="19"/>
      <c r="N16" s="20">
        <f>IF(A16=$L$14,14546000*M16,239300*M16)</f>
        <v>0</v>
      </c>
      <c r="O16" s="21"/>
      <c r="P16" s="22">
        <f>IF(A16=$L$14,2/3,10/10)</f>
        <v>1</v>
      </c>
    </row>
    <row r="17" spans="1:16" ht="16.5" customHeight="1" x14ac:dyDescent="0.2">
      <c r="A17" s="8"/>
      <c r="B17" s="10"/>
      <c r="C17" s="31"/>
      <c r="D17" s="10"/>
      <c r="E17" s="31"/>
      <c r="F17" s="10"/>
      <c r="G17" s="10"/>
      <c r="H17" s="10"/>
      <c r="I17" s="10"/>
      <c r="J17" s="8"/>
      <c r="K17" s="1" t="s">
        <v>28</v>
      </c>
      <c r="M17" s="23"/>
      <c r="N17" s="18"/>
      <c r="O17" s="12"/>
      <c r="P17" s="24"/>
    </row>
    <row r="18" spans="1:16" ht="16.5" customHeight="1" thickBot="1" x14ac:dyDescent="0.25">
      <c r="A18" s="8"/>
      <c r="B18" s="10"/>
      <c r="C18" s="31"/>
      <c r="D18" s="10"/>
      <c r="E18" s="31"/>
      <c r="F18" s="10"/>
      <c r="G18" s="10"/>
      <c r="H18" s="10"/>
      <c r="I18" s="10"/>
      <c r="J18" s="8"/>
      <c r="M18" s="23"/>
      <c r="N18" s="18"/>
      <c r="O18" s="12"/>
      <c r="P18" s="24"/>
    </row>
    <row r="19" spans="1:16" ht="16.5" customHeight="1" thickBot="1" x14ac:dyDescent="0.25">
      <c r="A19" s="30"/>
      <c r="B19" s="29"/>
      <c r="C19" s="31"/>
      <c r="D19" s="10" t="str">
        <f>IF(B19="","",B19-C19)</f>
        <v/>
      </c>
      <c r="E19" s="31" t="str">
        <f>IF(A19="","",B19)</f>
        <v/>
      </c>
      <c r="F19" s="29" t="str">
        <f>IF(A19="","",N19)</f>
        <v/>
      </c>
      <c r="G19" s="10" t="str">
        <f>IF(E19="","",IF(F19&gt;E19,E19,F19))</f>
        <v/>
      </c>
      <c r="H19" s="10" t="str">
        <f>IF(A19="","",MIN(D19,G19))</f>
        <v/>
      </c>
      <c r="I19" s="10" t="str">
        <f>IF(A19="","",ROUNDDOWN(H19*P19,-3))</f>
        <v/>
      </c>
      <c r="J19" s="8"/>
      <c r="K19" s="1" t="s">
        <v>27</v>
      </c>
      <c r="M19" s="19"/>
      <c r="N19" s="20">
        <f>IF(A19=$L$14,14546000*M19,239300*M19)</f>
        <v>0</v>
      </c>
      <c r="O19" s="21"/>
      <c r="P19" s="22">
        <f>IF(A19=$L$14,2/3,10/10)</f>
        <v>1</v>
      </c>
    </row>
    <row r="20" spans="1:16" ht="16.5" customHeight="1" x14ac:dyDescent="0.2">
      <c r="A20" s="8"/>
      <c r="B20" s="10"/>
      <c r="C20" s="10"/>
      <c r="D20" s="10"/>
      <c r="E20" s="10"/>
      <c r="F20" s="10"/>
      <c r="G20" s="10"/>
      <c r="H20" s="10"/>
      <c r="I20" s="10"/>
      <c r="J20" s="8"/>
      <c r="K20" s="1" t="s">
        <v>28</v>
      </c>
      <c r="M20" s="14"/>
      <c r="N20" s="15"/>
      <c r="O20" s="13"/>
      <c r="P20" s="13"/>
    </row>
    <row r="21" spans="1:16" ht="16.5" customHeight="1" x14ac:dyDescent="0.2">
      <c r="A21" s="8"/>
      <c r="B21" s="10"/>
      <c r="C21" s="10"/>
      <c r="D21" s="10"/>
      <c r="E21" s="10"/>
      <c r="F21" s="10"/>
      <c r="G21" s="10"/>
      <c r="H21" s="10"/>
      <c r="I21" s="10"/>
      <c r="J21" s="8"/>
      <c r="M21" s="14"/>
      <c r="N21" s="15"/>
      <c r="O21" s="13"/>
      <c r="P21" s="13"/>
    </row>
    <row r="22" spans="1:16" ht="16.5" customHeight="1" thickBot="1" x14ac:dyDescent="0.25">
      <c r="A22" s="8"/>
      <c r="B22" s="10"/>
      <c r="C22" s="10"/>
      <c r="D22" s="10"/>
      <c r="E22" s="10"/>
      <c r="F22" s="10"/>
      <c r="G22" s="10"/>
      <c r="H22" s="10"/>
      <c r="I22" s="10"/>
      <c r="J22" s="8"/>
      <c r="M22" s="25"/>
      <c r="N22" s="26"/>
      <c r="O22" s="13"/>
      <c r="P22" s="13"/>
    </row>
    <row r="23" spans="1:16" ht="16.5" customHeight="1" x14ac:dyDescent="0.2">
      <c r="A23" s="4"/>
      <c r="B23" s="11"/>
      <c r="C23" s="11"/>
      <c r="D23" s="11"/>
      <c r="E23" s="11"/>
      <c r="F23" s="11"/>
      <c r="G23" s="11"/>
      <c r="H23" s="11"/>
      <c r="I23" s="11"/>
      <c r="J23" s="4"/>
      <c r="M23" s="27"/>
      <c r="N23" s="27"/>
      <c r="O23" s="13"/>
      <c r="P23" s="13"/>
    </row>
    <row r="24" spans="1:16" ht="16.5" customHeight="1" x14ac:dyDescent="0.2"/>
    <row r="25" spans="1:16" ht="16.5" customHeight="1" x14ac:dyDescent="0.2">
      <c r="A25" s="1" t="s">
        <v>18</v>
      </c>
    </row>
    <row r="26" spans="1:16" ht="16.5" customHeight="1" x14ac:dyDescent="0.2">
      <c r="A26" s="1" t="s">
        <v>19</v>
      </c>
    </row>
    <row r="27" spans="1:16" ht="16.5" customHeight="1" x14ac:dyDescent="0.2">
      <c r="A27" s="1" t="s">
        <v>20</v>
      </c>
    </row>
  </sheetData>
  <mergeCells count="5">
    <mergeCell ref="A3:J3"/>
    <mergeCell ref="A7:A8"/>
    <mergeCell ref="J7:J8"/>
    <mergeCell ref="G5:J5"/>
    <mergeCell ref="M7:N7"/>
  </mergeCells>
  <phoneticPr fontId="3"/>
  <dataValidations count="1">
    <dataValidation type="list" allowBlank="1" showInputMessage="1" showErrorMessage="1" sqref="A13" xr:uid="{00000000-0002-0000-0000-000000000000}">
      <formula1>$L$14:$L$18</formula1>
    </dataValidation>
  </dataValidations>
  <pageMargins left="0.75" right="0.75" top="1" bottom="1" header="0.51200000000000001" footer="0.51200000000000001"/>
  <pageSetup paperSize="9" scale="72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8"/>
  <sheetViews>
    <sheetView view="pageBreakPreview" zoomScale="124" zoomScaleNormal="100" zoomScaleSheetLayoutView="124" workbookViewId="0">
      <selection activeCell="D4" sqref="D4:I4"/>
    </sheetView>
  </sheetViews>
  <sheetFormatPr defaultRowHeight="13" x14ac:dyDescent="0.2"/>
  <cols>
    <col min="1" max="3" width="7.1796875" customWidth="1"/>
    <col min="4" max="4" width="8.54296875" customWidth="1"/>
    <col min="5" max="6" width="6.90625" customWidth="1"/>
    <col min="7" max="8" width="13.26953125" customWidth="1"/>
    <col min="9" max="9" width="15.7265625" customWidth="1"/>
    <col min="12" max="12" width="13" customWidth="1"/>
    <col min="13" max="14" width="0" hidden="1" customWidth="1"/>
    <col min="15" max="16" width="13.54296875" customWidth="1"/>
  </cols>
  <sheetData>
    <row r="1" spans="1:14" x14ac:dyDescent="0.2">
      <c r="A1" s="33" t="s">
        <v>39</v>
      </c>
      <c r="B1" s="34"/>
      <c r="C1" s="34"/>
      <c r="D1" s="34"/>
      <c r="E1" s="34"/>
      <c r="F1" s="34"/>
      <c r="G1" s="34"/>
      <c r="H1" s="34"/>
      <c r="I1" s="34"/>
      <c r="J1" s="34"/>
    </row>
    <row r="2" spans="1:14" x14ac:dyDescent="0.2">
      <c r="A2" s="125" t="s">
        <v>40</v>
      </c>
      <c r="B2" s="125"/>
      <c r="C2" s="125"/>
      <c r="D2" s="125"/>
      <c r="E2" s="125"/>
      <c r="F2" s="125"/>
      <c r="G2" s="125"/>
      <c r="H2" s="125"/>
      <c r="I2" s="125"/>
      <c r="J2" s="34"/>
    </row>
    <row r="3" spans="1:14" x14ac:dyDescent="0.2">
      <c r="A3" s="33"/>
      <c r="B3" s="34"/>
      <c r="C3" s="34"/>
      <c r="D3" s="34"/>
      <c r="E3" s="34"/>
      <c r="F3" s="34"/>
      <c r="G3" s="34"/>
      <c r="H3" s="34"/>
      <c r="I3" s="34"/>
      <c r="J3" s="34"/>
    </row>
    <row r="4" spans="1:14" ht="15.5" customHeight="1" x14ac:dyDescent="0.2">
      <c r="A4" s="126" t="s">
        <v>41</v>
      </c>
      <c r="B4" s="126"/>
      <c r="C4" s="126"/>
      <c r="D4" s="127"/>
      <c r="E4" s="128"/>
      <c r="F4" s="128"/>
      <c r="G4" s="128"/>
      <c r="H4" s="128"/>
      <c r="I4" s="129"/>
      <c r="J4" s="34" t="s">
        <v>113</v>
      </c>
      <c r="M4" t="s">
        <v>95</v>
      </c>
    </row>
    <row r="5" spans="1:14" ht="15.5" customHeight="1" x14ac:dyDescent="0.2">
      <c r="A5" s="126" t="s">
        <v>42</v>
      </c>
      <c r="B5" s="126"/>
      <c r="C5" s="126"/>
      <c r="D5" s="130" t="s">
        <v>43</v>
      </c>
      <c r="E5" s="131"/>
      <c r="F5" s="131"/>
      <c r="G5" s="132"/>
      <c r="H5" s="126" t="s">
        <v>44</v>
      </c>
      <c r="I5" s="133"/>
      <c r="J5" s="35"/>
      <c r="M5" t="s">
        <v>96</v>
      </c>
    </row>
    <row r="6" spans="1:14" ht="23" customHeight="1" x14ac:dyDescent="0.2">
      <c r="A6" s="134" t="str">
        <f>IF('[1]第2号様式_別紙2 事業計画書'!A6:C6="","",'[1]第2号様式_別紙2 事業計画書'!A6:C6)</f>
        <v/>
      </c>
      <c r="B6" s="135"/>
      <c r="C6" s="136"/>
      <c r="D6" s="134" t="str">
        <f>IF('[1]第2号様式_別紙2 事業計画書'!D6:G6="","",'[1]第2号様式_別紙2 事業計画書'!D6:G6)</f>
        <v/>
      </c>
      <c r="E6" s="135"/>
      <c r="F6" s="135"/>
      <c r="G6" s="136"/>
      <c r="H6" s="137" t="str">
        <f>IF('[1]第2号様式_別紙2 事業計画書'!H6:I6="","",'[1]第2号様式_別紙2 事業計画書'!H6:I6)</f>
        <v/>
      </c>
      <c r="I6" s="137"/>
      <c r="J6" s="36"/>
    </row>
    <row r="7" spans="1:14" ht="15.5" customHeight="1" x14ac:dyDescent="0.2">
      <c r="A7" s="126" t="s">
        <v>45</v>
      </c>
      <c r="B7" s="126"/>
      <c r="C7" s="126"/>
      <c r="D7" s="127" t="str">
        <f>IF('[1]第2号様式_別紙2 事業計画書'!D7:I7="","",'[1]第2号様式_別紙2 事業計画書'!D7:I7)</f>
        <v/>
      </c>
      <c r="E7" s="128"/>
      <c r="F7" s="128"/>
      <c r="G7" s="128"/>
      <c r="H7" s="128"/>
      <c r="I7" s="129"/>
      <c r="J7" s="34" t="s">
        <v>113</v>
      </c>
      <c r="M7" t="s">
        <v>97</v>
      </c>
      <c r="N7" t="s">
        <v>98</v>
      </c>
    </row>
    <row r="8" spans="1:14" x14ac:dyDescent="0.2">
      <c r="A8" s="133" t="s">
        <v>46</v>
      </c>
      <c r="B8" s="133"/>
      <c r="C8" s="133"/>
      <c r="D8" s="138" t="s">
        <v>47</v>
      </c>
      <c r="E8" s="138"/>
      <c r="F8" s="138"/>
      <c r="G8" s="138"/>
      <c r="H8" s="138"/>
      <c r="I8" s="139"/>
      <c r="J8" s="34"/>
      <c r="M8" t="s">
        <v>99</v>
      </c>
      <c r="N8" t="s">
        <v>100</v>
      </c>
    </row>
    <row r="9" spans="1:14" x14ac:dyDescent="0.2">
      <c r="A9" s="133"/>
      <c r="B9" s="133"/>
      <c r="C9" s="133"/>
      <c r="D9" s="37" t="s">
        <v>48</v>
      </c>
      <c r="E9" s="140"/>
      <c r="F9" s="140"/>
      <c r="G9" s="140"/>
      <c r="H9" s="38" t="s">
        <v>49</v>
      </c>
      <c r="I9" s="39"/>
      <c r="J9" s="34" t="s">
        <v>114</v>
      </c>
      <c r="M9" t="s">
        <v>101</v>
      </c>
      <c r="N9" t="s">
        <v>102</v>
      </c>
    </row>
    <row r="10" spans="1:14" x14ac:dyDescent="0.2">
      <c r="A10" s="133"/>
      <c r="B10" s="133"/>
      <c r="C10" s="133"/>
      <c r="D10" s="141" t="s">
        <v>50</v>
      </c>
      <c r="E10" s="142"/>
      <c r="F10" s="142"/>
      <c r="G10" s="38" t="s">
        <v>51</v>
      </c>
      <c r="H10" s="40"/>
      <c r="I10" s="39"/>
      <c r="J10" s="34"/>
      <c r="M10" t="s">
        <v>103</v>
      </c>
      <c r="N10" t="s">
        <v>104</v>
      </c>
    </row>
    <row r="11" spans="1:14" x14ac:dyDescent="0.2">
      <c r="A11" s="133"/>
      <c r="B11" s="133"/>
      <c r="C11" s="133"/>
      <c r="D11" s="143" t="s">
        <v>52</v>
      </c>
      <c r="E11" s="144"/>
      <c r="F11" s="144"/>
      <c r="G11" s="41" t="s">
        <v>51</v>
      </c>
      <c r="H11" s="42"/>
      <c r="I11" s="43"/>
      <c r="J11" s="34"/>
      <c r="M11" t="s">
        <v>105</v>
      </c>
      <c r="N11" t="s">
        <v>106</v>
      </c>
    </row>
    <row r="12" spans="1:14" x14ac:dyDescent="0.2">
      <c r="A12" s="130" t="s">
        <v>53</v>
      </c>
      <c r="B12" s="131"/>
      <c r="C12" s="132"/>
      <c r="D12" s="44" t="s">
        <v>54</v>
      </c>
      <c r="E12" s="145" t="s">
        <v>112</v>
      </c>
      <c r="F12" s="145"/>
      <c r="G12" s="45" t="s">
        <v>55</v>
      </c>
      <c r="H12" s="46" t="s">
        <v>56</v>
      </c>
      <c r="I12" s="47" t="s">
        <v>57</v>
      </c>
      <c r="J12" s="34"/>
      <c r="N12" t="s">
        <v>107</v>
      </c>
    </row>
    <row r="13" spans="1:14" x14ac:dyDescent="0.2">
      <c r="A13" s="146" t="s">
        <v>58</v>
      </c>
      <c r="B13" s="147"/>
      <c r="C13" s="147"/>
      <c r="D13" s="147"/>
      <c r="E13" s="147"/>
      <c r="F13" s="147"/>
      <c r="G13" s="147"/>
      <c r="H13" s="147"/>
      <c r="I13" s="148"/>
      <c r="J13" s="34"/>
      <c r="N13" t="s">
        <v>108</v>
      </c>
    </row>
    <row r="14" spans="1:14" x14ac:dyDescent="0.2">
      <c r="A14" s="48" t="s">
        <v>59</v>
      </c>
      <c r="B14" s="133" t="s">
        <v>60</v>
      </c>
      <c r="C14" s="133"/>
      <c r="D14" s="130"/>
      <c r="E14" s="133" t="s">
        <v>61</v>
      </c>
      <c r="F14" s="133"/>
      <c r="G14" s="48" t="s">
        <v>62</v>
      </c>
      <c r="H14" s="48" t="s">
        <v>63</v>
      </c>
      <c r="I14" s="49" t="s">
        <v>64</v>
      </c>
      <c r="J14" s="34"/>
      <c r="N14" t="s">
        <v>109</v>
      </c>
    </row>
    <row r="15" spans="1:14" x14ac:dyDescent="0.2">
      <c r="A15" s="50" t="s">
        <v>65</v>
      </c>
      <c r="B15" s="147" t="s">
        <v>66</v>
      </c>
      <c r="C15" s="147"/>
      <c r="D15" s="147"/>
      <c r="E15" s="149" t="s">
        <v>67</v>
      </c>
      <c r="F15" s="150"/>
      <c r="G15" s="51" t="s">
        <v>68</v>
      </c>
      <c r="H15" s="51" t="s">
        <v>69</v>
      </c>
      <c r="I15" s="39" t="s">
        <v>70</v>
      </c>
      <c r="J15" s="34"/>
    </row>
    <row r="16" spans="1:14" x14ac:dyDescent="0.2">
      <c r="A16" s="151" t="s">
        <v>71</v>
      </c>
      <c r="B16" s="152"/>
      <c r="C16" s="152"/>
      <c r="D16" s="152"/>
      <c r="E16" s="153"/>
      <c r="F16" s="154"/>
      <c r="G16" s="52" t="str">
        <f t="shared" ref="G16:G24" si="0">IF(H16="","",H16/E16)</f>
        <v/>
      </c>
      <c r="H16" s="53"/>
      <c r="I16" s="39" t="s">
        <v>70</v>
      </c>
      <c r="J16" s="34" t="s">
        <v>124</v>
      </c>
      <c r="M16" t="s">
        <v>30</v>
      </c>
      <c r="N16">
        <v>1</v>
      </c>
    </row>
    <row r="17" spans="1:13" x14ac:dyDescent="0.2">
      <c r="A17" s="151"/>
      <c r="B17" s="152" t="s">
        <v>66</v>
      </c>
      <c r="C17" s="152"/>
      <c r="D17" s="152"/>
      <c r="E17" s="153"/>
      <c r="F17" s="154"/>
      <c r="G17" s="52" t="str">
        <f t="shared" si="0"/>
        <v/>
      </c>
      <c r="H17" s="53"/>
      <c r="I17" s="39" t="s">
        <v>70</v>
      </c>
      <c r="J17" s="34" t="s">
        <v>125</v>
      </c>
      <c r="M17" t="s">
        <v>110</v>
      </c>
    </row>
    <row r="18" spans="1:13" x14ac:dyDescent="0.2">
      <c r="A18" s="151"/>
      <c r="B18" s="152" t="s">
        <v>66</v>
      </c>
      <c r="C18" s="152"/>
      <c r="D18" s="152"/>
      <c r="E18" s="153"/>
      <c r="F18" s="154"/>
      <c r="G18" s="52" t="str">
        <f>IF(H18="","",H18/E18)</f>
        <v/>
      </c>
      <c r="H18" s="53"/>
      <c r="I18" s="39" t="s">
        <v>70</v>
      </c>
      <c r="J18" s="34"/>
      <c r="M18" t="s">
        <v>111</v>
      </c>
    </row>
    <row r="19" spans="1:13" x14ac:dyDescent="0.2">
      <c r="A19" s="151"/>
      <c r="B19" s="152" t="s">
        <v>66</v>
      </c>
      <c r="C19" s="152"/>
      <c r="D19" s="152"/>
      <c r="E19" s="153" t="s">
        <v>66</v>
      </c>
      <c r="F19" s="154"/>
      <c r="G19" s="52" t="str">
        <f t="shared" si="0"/>
        <v/>
      </c>
      <c r="H19" s="53"/>
      <c r="I19" s="39" t="s">
        <v>70</v>
      </c>
      <c r="J19" s="34"/>
    </row>
    <row r="20" spans="1:13" x14ac:dyDescent="0.2">
      <c r="A20" s="151"/>
      <c r="B20" s="152" t="s">
        <v>66</v>
      </c>
      <c r="C20" s="152"/>
      <c r="D20" s="152"/>
      <c r="E20" s="153" t="s">
        <v>66</v>
      </c>
      <c r="F20" s="154"/>
      <c r="G20" s="52" t="str">
        <f t="shared" si="0"/>
        <v/>
      </c>
      <c r="H20" s="53"/>
      <c r="I20" s="39" t="s">
        <v>70</v>
      </c>
      <c r="J20" s="34"/>
    </row>
    <row r="21" spans="1:13" x14ac:dyDescent="0.2">
      <c r="A21" s="151"/>
      <c r="B21" s="152" t="s">
        <v>66</v>
      </c>
      <c r="C21" s="152"/>
      <c r="D21" s="152"/>
      <c r="E21" s="153" t="s">
        <v>66</v>
      </c>
      <c r="F21" s="154"/>
      <c r="G21" s="52" t="str">
        <f t="shared" si="0"/>
        <v/>
      </c>
      <c r="H21" s="53"/>
      <c r="I21" s="39" t="s">
        <v>70</v>
      </c>
      <c r="J21" s="34"/>
    </row>
    <row r="22" spans="1:13" x14ac:dyDescent="0.2">
      <c r="A22" s="151"/>
      <c r="B22" s="152" t="s">
        <v>66</v>
      </c>
      <c r="C22" s="152"/>
      <c r="D22" s="152"/>
      <c r="E22" s="153" t="s">
        <v>66</v>
      </c>
      <c r="F22" s="154"/>
      <c r="G22" s="52" t="str">
        <f t="shared" si="0"/>
        <v/>
      </c>
      <c r="H22" s="53"/>
      <c r="I22" s="39" t="s">
        <v>70</v>
      </c>
      <c r="J22" s="34"/>
    </row>
    <row r="23" spans="1:13" x14ac:dyDescent="0.2">
      <c r="A23" s="54"/>
      <c r="B23" s="38"/>
      <c r="C23" s="38"/>
      <c r="D23" s="38"/>
      <c r="E23" s="153" t="s">
        <v>66</v>
      </c>
      <c r="F23" s="154"/>
      <c r="G23" s="52" t="str">
        <f t="shared" si="0"/>
        <v/>
      </c>
      <c r="H23" s="53"/>
      <c r="I23" s="39"/>
      <c r="J23" s="34"/>
    </row>
    <row r="24" spans="1:13" x14ac:dyDescent="0.2">
      <c r="A24" s="54"/>
      <c r="B24" s="38"/>
      <c r="C24" s="38"/>
      <c r="D24" s="38"/>
      <c r="E24" s="153" t="s">
        <v>66</v>
      </c>
      <c r="F24" s="154"/>
      <c r="G24" s="52" t="str">
        <f t="shared" si="0"/>
        <v/>
      </c>
      <c r="H24" s="53"/>
      <c r="I24" s="39"/>
      <c r="J24" s="34"/>
    </row>
    <row r="25" spans="1:13" x14ac:dyDescent="0.2">
      <c r="A25" s="55"/>
      <c r="B25" s="132" t="s">
        <v>72</v>
      </c>
      <c r="C25" s="133"/>
      <c r="D25" s="133"/>
      <c r="E25" s="155" t="str">
        <f>IF(SUM(E16:F24)=0,"",SUM(E16:F24))</f>
        <v/>
      </c>
      <c r="F25" s="155"/>
      <c r="G25" s="56" t="str">
        <f>IF(H25="","",H25/E25)</f>
        <v/>
      </c>
      <c r="H25" s="57" t="str">
        <f>IF(SUM(H16:H24)=0,"",SUM(H16:H24))</f>
        <v/>
      </c>
      <c r="I25" s="58"/>
      <c r="J25" s="34"/>
    </row>
    <row r="26" spans="1:13" x14ac:dyDescent="0.2">
      <c r="A26" s="59" t="s">
        <v>65</v>
      </c>
      <c r="B26" s="156" t="s">
        <v>66</v>
      </c>
      <c r="C26" s="138"/>
      <c r="D26" s="139"/>
      <c r="E26" s="157" t="s">
        <v>67</v>
      </c>
      <c r="F26" s="158"/>
      <c r="G26" s="60" t="s">
        <v>68</v>
      </c>
      <c r="H26" s="60" t="s">
        <v>69</v>
      </c>
      <c r="I26" s="39" t="s">
        <v>70</v>
      </c>
      <c r="J26" s="34" t="s">
        <v>73</v>
      </c>
    </row>
    <row r="27" spans="1:13" x14ac:dyDescent="0.2">
      <c r="A27" s="159" t="s">
        <v>74</v>
      </c>
      <c r="B27" s="160" t="s">
        <v>66</v>
      </c>
      <c r="C27" s="161"/>
      <c r="D27" s="162"/>
      <c r="E27" s="163" t="s">
        <v>66</v>
      </c>
      <c r="F27" s="164"/>
      <c r="G27" s="52" t="str">
        <f t="shared" ref="G27:G35" si="1">IF(H27="","",H27/E27)</f>
        <v/>
      </c>
      <c r="H27" s="53"/>
      <c r="I27" s="39" t="s">
        <v>70</v>
      </c>
      <c r="J27" s="34"/>
    </row>
    <row r="28" spans="1:13" x14ac:dyDescent="0.2">
      <c r="A28" s="159"/>
      <c r="B28" s="160" t="s">
        <v>66</v>
      </c>
      <c r="C28" s="152"/>
      <c r="D28" s="162"/>
      <c r="E28" s="163"/>
      <c r="F28" s="164"/>
      <c r="G28" s="52" t="str">
        <f t="shared" si="1"/>
        <v/>
      </c>
      <c r="H28" s="53"/>
      <c r="I28" s="39" t="s">
        <v>70</v>
      </c>
      <c r="J28" s="34"/>
    </row>
    <row r="29" spans="1:13" x14ac:dyDescent="0.2">
      <c r="A29" s="159"/>
      <c r="B29" s="160" t="s">
        <v>66</v>
      </c>
      <c r="C29" s="152"/>
      <c r="D29" s="162"/>
      <c r="E29" s="163"/>
      <c r="F29" s="164"/>
      <c r="G29" s="52" t="str">
        <f t="shared" si="1"/>
        <v/>
      </c>
      <c r="H29" s="53"/>
      <c r="I29" s="39" t="s">
        <v>70</v>
      </c>
      <c r="J29" s="34"/>
    </row>
    <row r="30" spans="1:13" x14ac:dyDescent="0.2">
      <c r="A30" s="159"/>
      <c r="B30" s="160" t="s">
        <v>66</v>
      </c>
      <c r="C30" s="152"/>
      <c r="D30" s="162"/>
      <c r="E30" s="163"/>
      <c r="F30" s="164"/>
      <c r="G30" s="52" t="str">
        <f t="shared" si="1"/>
        <v/>
      </c>
      <c r="H30" s="53"/>
      <c r="I30" s="39" t="s">
        <v>70</v>
      </c>
      <c r="J30" s="34"/>
    </row>
    <row r="31" spans="1:13" x14ac:dyDescent="0.2">
      <c r="A31" s="159"/>
      <c r="B31" s="160" t="s">
        <v>66</v>
      </c>
      <c r="C31" s="152"/>
      <c r="D31" s="162"/>
      <c r="E31" s="163" t="s">
        <v>66</v>
      </c>
      <c r="F31" s="164"/>
      <c r="G31" s="52" t="str">
        <f t="shared" si="1"/>
        <v/>
      </c>
      <c r="H31" s="53"/>
      <c r="I31" s="39" t="s">
        <v>70</v>
      </c>
      <c r="J31" s="34"/>
    </row>
    <row r="32" spans="1:13" x14ac:dyDescent="0.2">
      <c r="A32" s="159"/>
      <c r="B32" s="160" t="s">
        <v>66</v>
      </c>
      <c r="C32" s="152"/>
      <c r="D32" s="162"/>
      <c r="E32" s="163" t="s">
        <v>66</v>
      </c>
      <c r="F32" s="164"/>
      <c r="G32" s="52" t="str">
        <f t="shared" si="1"/>
        <v/>
      </c>
      <c r="H32" s="53"/>
      <c r="I32" s="39" t="s">
        <v>70</v>
      </c>
      <c r="J32" s="34"/>
    </row>
    <row r="33" spans="1:17" x14ac:dyDescent="0.2">
      <c r="A33" s="159"/>
      <c r="B33" s="160" t="s">
        <v>66</v>
      </c>
      <c r="C33" s="152"/>
      <c r="D33" s="162"/>
      <c r="E33" s="163" t="s">
        <v>66</v>
      </c>
      <c r="F33" s="164"/>
      <c r="G33" s="52" t="str">
        <f t="shared" si="1"/>
        <v/>
      </c>
      <c r="H33" s="53"/>
      <c r="I33" s="39" t="s">
        <v>70</v>
      </c>
      <c r="J33" s="34"/>
    </row>
    <row r="34" spans="1:17" x14ac:dyDescent="0.2">
      <c r="A34" s="61"/>
      <c r="B34" s="62"/>
      <c r="C34" s="38"/>
      <c r="D34" s="63"/>
      <c r="E34" s="163" t="s">
        <v>66</v>
      </c>
      <c r="F34" s="164"/>
      <c r="G34" s="52" t="str">
        <f>IF(H34="","",H34/E34)</f>
        <v/>
      </c>
      <c r="H34" s="53"/>
      <c r="I34" s="39"/>
      <c r="J34" s="34"/>
    </row>
    <row r="35" spans="1:17" x14ac:dyDescent="0.2">
      <c r="A35" s="61"/>
      <c r="B35" s="64"/>
      <c r="C35" s="41"/>
      <c r="D35" s="65"/>
      <c r="E35" s="163" t="s">
        <v>66</v>
      </c>
      <c r="F35" s="164"/>
      <c r="G35" s="52" t="str">
        <f t="shared" si="1"/>
        <v/>
      </c>
      <c r="H35" s="53"/>
      <c r="I35" s="39"/>
      <c r="J35" s="34"/>
    </row>
    <row r="36" spans="1:17" x14ac:dyDescent="0.2">
      <c r="A36" s="66"/>
      <c r="B36" s="165" t="s">
        <v>72</v>
      </c>
      <c r="C36" s="165"/>
      <c r="D36" s="165"/>
      <c r="E36" s="166" t="str">
        <f>IF(SUM(E27:F35)=0,"",SUM(E27:F35))</f>
        <v/>
      </c>
      <c r="F36" s="166"/>
      <c r="G36" s="56" t="str">
        <f>IF(H36="","",H36/E36)</f>
        <v/>
      </c>
      <c r="H36" s="57" t="str">
        <f>IF(SUM(H27:H35)=0,"",SUM(H27:H35))</f>
        <v/>
      </c>
      <c r="I36" s="58"/>
      <c r="J36" s="34"/>
    </row>
    <row r="37" spans="1:17" x14ac:dyDescent="0.2">
      <c r="A37" s="126" t="s">
        <v>75</v>
      </c>
      <c r="B37" s="126"/>
      <c r="C37" s="126"/>
      <c r="D37" s="126"/>
      <c r="E37" s="167" t="str">
        <f>IF(E36="",E25,E25+E36)</f>
        <v/>
      </c>
      <c r="F37" s="168"/>
      <c r="G37" s="67" t="str">
        <f>IF(H37="","",H37/E37)</f>
        <v/>
      </c>
      <c r="H37" s="68" t="str">
        <f>IF(H36="",H25,H25+H36)</f>
        <v/>
      </c>
      <c r="I37" s="69"/>
      <c r="J37" s="34"/>
    </row>
    <row r="38" spans="1:17" ht="13.5" thickBot="1" x14ac:dyDescent="0.25">
      <c r="A38" s="169" t="s">
        <v>76</v>
      </c>
      <c r="B38" s="169"/>
      <c r="C38" s="169"/>
      <c r="D38" s="169"/>
      <c r="E38" s="169"/>
      <c r="F38" s="169"/>
      <c r="G38" s="169"/>
      <c r="H38" s="169"/>
      <c r="I38" s="169"/>
      <c r="J38" s="34"/>
    </row>
    <row r="39" spans="1:17" ht="13.5" thickBot="1" x14ac:dyDescent="0.25">
      <c r="A39" s="126" t="s">
        <v>77</v>
      </c>
      <c r="B39" s="126"/>
      <c r="C39" s="126"/>
      <c r="D39" s="126"/>
      <c r="E39" s="126" t="s">
        <v>78</v>
      </c>
      <c r="F39" s="126"/>
      <c r="G39" s="126"/>
      <c r="H39" s="126" t="s">
        <v>79</v>
      </c>
      <c r="I39" s="126"/>
      <c r="J39" s="34"/>
      <c r="O39" s="187" t="s">
        <v>115</v>
      </c>
      <c r="P39" s="188"/>
    </row>
    <row r="40" spans="1:17" ht="13.5" thickBot="1" x14ac:dyDescent="0.25">
      <c r="A40" s="204"/>
      <c r="B40" s="205"/>
      <c r="C40" s="205"/>
      <c r="D40" s="206"/>
      <c r="E40" s="207" t="s">
        <v>80</v>
      </c>
      <c r="F40" s="208"/>
      <c r="G40" s="209"/>
      <c r="H40" s="204" t="s">
        <v>81</v>
      </c>
      <c r="I40" s="206"/>
      <c r="J40" s="34"/>
      <c r="O40" s="185"/>
      <c r="P40" s="186"/>
      <c r="Q40" t="s">
        <v>126</v>
      </c>
    </row>
    <row r="41" spans="1:17" x14ac:dyDescent="0.2">
      <c r="A41" s="172" t="s">
        <v>82</v>
      </c>
      <c r="B41" s="173"/>
      <c r="C41" s="173"/>
      <c r="D41" s="174"/>
      <c r="E41" s="210" t="str">
        <f>IF(E42="","",E42+E43)</f>
        <v/>
      </c>
      <c r="F41" s="211"/>
      <c r="G41" s="212"/>
      <c r="H41" s="213"/>
      <c r="I41" s="214"/>
      <c r="J41" s="34" t="s">
        <v>83</v>
      </c>
      <c r="O41" s="84" t="s">
        <v>116</v>
      </c>
      <c r="P41" s="85">
        <f>SUM(P42:P43)</f>
        <v>0</v>
      </c>
    </row>
    <row r="42" spans="1:17" x14ac:dyDescent="0.2">
      <c r="A42" s="172" t="s">
        <v>84</v>
      </c>
      <c r="B42" s="173"/>
      <c r="C42" s="173"/>
      <c r="D42" s="174"/>
      <c r="E42" s="175" t="str">
        <f>IF($O$40="","",P42)</f>
        <v/>
      </c>
      <c r="F42" s="176"/>
      <c r="G42" s="177"/>
      <c r="H42" s="178"/>
      <c r="I42" s="179"/>
      <c r="J42" s="34"/>
      <c r="O42" s="80" t="s">
        <v>117</v>
      </c>
      <c r="P42" s="81">
        <f>ROUNDDOWN(O40/2,-3)</f>
        <v>0</v>
      </c>
    </row>
    <row r="43" spans="1:17" x14ac:dyDescent="0.2">
      <c r="A43" s="172" t="s">
        <v>85</v>
      </c>
      <c r="B43" s="173"/>
      <c r="C43" s="173"/>
      <c r="D43" s="174"/>
      <c r="E43" s="175" t="str">
        <f>IF($O$40="","",P43)</f>
        <v/>
      </c>
      <c r="F43" s="176"/>
      <c r="G43" s="177"/>
      <c r="H43" s="178"/>
      <c r="I43" s="179"/>
      <c r="J43" s="34"/>
      <c r="O43" s="80" t="s">
        <v>118</v>
      </c>
      <c r="P43" s="81">
        <f>ROUNDUP(O40/2,-3)</f>
        <v>0</v>
      </c>
    </row>
    <row r="44" spans="1:17" x14ac:dyDescent="0.2">
      <c r="A44" s="172" t="s">
        <v>86</v>
      </c>
      <c r="B44" s="173"/>
      <c r="C44" s="173"/>
      <c r="D44" s="174"/>
      <c r="E44" s="175" t="str">
        <f>IF($O$40="","",P44)</f>
        <v/>
      </c>
      <c r="F44" s="176"/>
      <c r="G44" s="177"/>
      <c r="H44" s="178"/>
      <c r="I44" s="179"/>
      <c r="J44" s="34"/>
      <c r="O44" s="80" t="s">
        <v>119</v>
      </c>
      <c r="P44" s="81">
        <v>0</v>
      </c>
    </row>
    <row r="45" spans="1:17" x14ac:dyDescent="0.2">
      <c r="A45" s="172" t="s">
        <v>87</v>
      </c>
      <c r="B45" s="173"/>
      <c r="C45" s="173"/>
      <c r="D45" s="174"/>
      <c r="E45" s="175" t="str">
        <f>IF($O$40="","",P45)</f>
        <v/>
      </c>
      <c r="F45" s="176"/>
      <c r="G45" s="177"/>
      <c r="H45" s="178"/>
      <c r="I45" s="179"/>
      <c r="J45" s="34"/>
      <c r="O45" s="80" t="s">
        <v>120</v>
      </c>
      <c r="P45" s="81">
        <v>0</v>
      </c>
    </row>
    <row r="46" spans="1:17" x14ac:dyDescent="0.2">
      <c r="A46" s="172" t="s">
        <v>123</v>
      </c>
      <c r="B46" s="173"/>
      <c r="C46" s="173"/>
      <c r="D46" s="174"/>
      <c r="E46" s="175" t="str">
        <f>IF($O$40="","",P46)</f>
        <v/>
      </c>
      <c r="F46" s="176"/>
      <c r="G46" s="177"/>
      <c r="H46" s="178"/>
      <c r="I46" s="179"/>
      <c r="J46" s="34"/>
      <c r="O46" s="80" t="s">
        <v>121</v>
      </c>
      <c r="P46" s="81" t="e">
        <f>H37-O40</f>
        <v>#VALUE!</v>
      </c>
    </row>
    <row r="47" spans="1:17" ht="13.5" thickBot="1" x14ac:dyDescent="0.25">
      <c r="A47" s="70"/>
      <c r="B47" s="71"/>
      <c r="C47" s="71"/>
      <c r="D47" s="72"/>
      <c r="E47" s="73"/>
      <c r="F47" s="74"/>
      <c r="G47" s="75"/>
      <c r="H47" s="73"/>
      <c r="I47" s="75"/>
      <c r="J47" s="34"/>
      <c r="O47" s="82" t="s">
        <v>122</v>
      </c>
      <c r="P47" s="83" t="e">
        <f>SUM(P42:P46)</f>
        <v>#VALUE!</v>
      </c>
    </row>
    <row r="48" spans="1:17" x14ac:dyDescent="0.2">
      <c r="A48" s="126" t="s">
        <v>88</v>
      </c>
      <c r="B48" s="126"/>
      <c r="C48" s="126"/>
      <c r="D48" s="126"/>
      <c r="E48" s="180" t="str">
        <f>IF(E42="","",SUM(E41+E44+E45+E46))</f>
        <v/>
      </c>
      <c r="F48" s="181"/>
      <c r="G48" s="182"/>
      <c r="H48" s="183" t="str">
        <f>IF(H37=E48,"","←【確認】財源内訳の合計と整備費の合計が不一致")</f>
        <v/>
      </c>
      <c r="I48" s="184"/>
      <c r="J48" s="34" t="s">
        <v>89</v>
      </c>
    </row>
    <row r="49" spans="1:10" x14ac:dyDescent="0.2">
      <c r="A49" s="189" t="s">
        <v>90</v>
      </c>
      <c r="B49" s="190"/>
      <c r="C49" s="190"/>
      <c r="D49" s="190"/>
      <c r="E49" s="190"/>
      <c r="F49" s="190"/>
      <c r="G49" s="190"/>
      <c r="H49" s="191"/>
      <c r="I49" s="192"/>
      <c r="J49" s="34" t="s">
        <v>91</v>
      </c>
    </row>
    <row r="50" spans="1:10" x14ac:dyDescent="0.2">
      <c r="A50" s="193" t="s">
        <v>92</v>
      </c>
      <c r="B50" s="194"/>
      <c r="C50" s="194"/>
      <c r="D50" s="194"/>
      <c r="E50" s="194"/>
      <c r="F50" s="194"/>
      <c r="G50" s="194"/>
      <c r="H50" s="194"/>
      <c r="I50" s="194"/>
      <c r="J50" s="34"/>
    </row>
    <row r="51" spans="1:10" x14ac:dyDescent="0.2">
      <c r="A51" s="195"/>
      <c r="B51" s="196"/>
      <c r="C51" s="196"/>
      <c r="D51" s="196"/>
      <c r="E51" s="196"/>
      <c r="F51" s="196"/>
      <c r="G51" s="196"/>
      <c r="H51" s="196"/>
      <c r="I51" s="197"/>
      <c r="J51" s="34"/>
    </row>
    <row r="52" spans="1:10" x14ac:dyDescent="0.2">
      <c r="A52" s="198"/>
      <c r="B52" s="199"/>
      <c r="C52" s="199"/>
      <c r="D52" s="199"/>
      <c r="E52" s="199"/>
      <c r="F52" s="199"/>
      <c r="G52" s="199"/>
      <c r="H52" s="199"/>
      <c r="I52" s="200"/>
      <c r="J52" s="34"/>
    </row>
    <row r="53" spans="1:10" x14ac:dyDescent="0.2">
      <c r="A53" s="198"/>
      <c r="B53" s="199"/>
      <c r="C53" s="199"/>
      <c r="D53" s="199"/>
      <c r="E53" s="199"/>
      <c r="F53" s="199"/>
      <c r="G53" s="199"/>
      <c r="H53" s="199"/>
      <c r="I53" s="200"/>
      <c r="J53" s="34"/>
    </row>
    <row r="54" spans="1:10" x14ac:dyDescent="0.2">
      <c r="A54" s="201"/>
      <c r="B54" s="202"/>
      <c r="C54" s="202"/>
      <c r="D54" s="202"/>
      <c r="E54" s="202"/>
      <c r="F54" s="202"/>
      <c r="G54" s="202"/>
      <c r="H54" s="202"/>
      <c r="I54" s="203"/>
      <c r="J54" s="34"/>
    </row>
    <row r="55" spans="1:10" x14ac:dyDescent="0.2">
      <c r="A55" s="170"/>
      <c r="B55" s="170"/>
      <c r="C55" s="170"/>
      <c r="D55" s="170"/>
      <c r="E55" s="171"/>
      <c r="F55" s="171"/>
      <c r="G55" s="171"/>
      <c r="H55" s="171"/>
      <c r="I55" s="171"/>
      <c r="J55" s="34"/>
    </row>
    <row r="56" spans="1:10" x14ac:dyDescent="0.2">
      <c r="A56" s="76" t="s">
        <v>93</v>
      </c>
      <c r="B56" s="76"/>
      <c r="C56" s="76"/>
      <c r="D56" s="76"/>
      <c r="E56" s="76"/>
      <c r="F56" s="76"/>
      <c r="G56" s="76"/>
      <c r="H56" s="76"/>
      <c r="I56" s="76"/>
      <c r="J56" s="34"/>
    </row>
    <row r="57" spans="1:10" x14ac:dyDescent="0.2">
      <c r="A57" s="77" t="s">
        <v>94</v>
      </c>
      <c r="B57" s="78"/>
      <c r="C57" s="78"/>
      <c r="D57" s="78"/>
      <c r="E57" s="78"/>
      <c r="F57" s="78"/>
      <c r="G57" s="78"/>
      <c r="H57" s="78"/>
      <c r="I57" s="78"/>
      <c r="J57" s="79"/>
    </row>
    <row r="58" spans="1:10" x14ac:dyDescent="0.2">
      <c r="A58" s="34"/>
      <c r="B58" s="34"/>
      <c r="C58" s="34"/>
      <c r="D58" s="34"/>
      <c r="E58" s="34"/>
      <c r="F58" s="34"/>
      <c r="G58" s="34"/>
      <c r="H58" s="34"/>
      <c r="I58" s="34"/>
      <c r="J58" s="34"/>
    </row>
  </sheetData>
  <mergeCells count="102">
    <mergeCell ref="O40:P40"/>
    <mergeCell ref="O39:P39"/>
    <mergeCell ref="A49:G49"/>
    <mergeCell ref="H49:I49"/>
    <mergeCell ref="A50:I50"/>
    <mergeCell ref="A51:I54"/>
    <mergeCell ref="A44:D44"/>
    <mergeCell ref="E44:G44"/>
    <mergeCell ref="H44:I44"/>
    <mergeCell ref="A45:D45"/>
    <mergeCell ref="A40:D40"/>
    <mergeCell ref="E40:G40"/>
    <mergeCell ref="H40:I40"/>
    <mergeCell ref="A41:D41"/>
    <mergeCell ref="E41:G41"/>
    <mergeCell ref="H41:I41"/>
    <mergeCell ref="E45:G45"/>
    <mergeCell ref="H45:I45"/>
    <mergeCell ref="A42:D42"/>
    <mergeCell ref="E42:G42"/>
    <mergeCell ref="H42:I42"/>
    <mergeCell ref="A43:D43"/>
    <mergeCell ref="E43:G43"/>
    <mergeCell ref="H43:I43"/>
    <mergeCell ref="A55:D55"/>
    <mergeCell ref="E55:G55"/>
    <mergeCell ref="H55:I55"/>
    <mergeCell ref="A46:D46"/>
    <mergeCell ref="E46:G46"/>
    <mergeCell ref="H46:I46"/>
    <mergeCell ref="A48:D48"/>
    <mergeCell ref="E48:G48"/>
    <mergeCell ref="H48:I48"/>
    <mergeCell ref="E34:F34"/>
    <mergeCell ref="E35:F35"/>
    <mergeCell ref="B36:D36"/>
    <mergeCell ref="E36:F36"/>
    <mergeCell ref="A37:D37"/>
    <mergeCell ref="E37:F37"/>
    <mergeCell ref="A38:I38"/>
    <mergeCell ref="A39:D39"/>
    <mergeCell ref="E39:G39"/>
    <mergeCell ref="H39:I39"/>
    <mergeCell ref="E23:F23"/>
    <mergeCell ref="E24:F24"/>
    <mergeCell ref="B25:D25"/>
    <mergeCell ref="E25:F25"/>
    <mergeCell ref="B26:D26"/>
    <mergeCell ref="E26:F26"/>
    <mergeCell ref="A27:A33"/>
    <mergeCell ref="B27:D27"/>
    <mergeCell ref="E27:F27"/>
    <mergeCell ref="B28:D28"/>
    <mergeCell ref="E28:F28"/>
    <mergeCell ref="B29:D29"/>
    <mergeCell ref="E29:F29"/>
    <mergeCell ref="B30:D30"/>
    <mergeCell ref="E30:F30"/>
    <mergeCell ref="B31:D31"/>
    <mergeCell ref="E31:F31"/>
    <mergeCell ref="B32:D32"/>
    <mergeCell ref="E32:F32"/>
    <mergeCell ref="B33:D33"/>
    <mergeCell ref="E33:F33"/>
    <mergeCell ref="A13:I13"/>
    <mergeCell ref="B14:D14"/>
    <mergeCell ref="E14:F14"/>
    <mergeCell ref="B15:D15"/>
    <mergeCell ref="E15:F15"/>
    <mergeCell ref="A16:A22"/>
    <mergeCell ref="B16:D16"/>
    <mergeCell ref="E16:F16"/>
    <mergeCell ref="B17:D17"/>
    <mergeCell ref="E17:F17"/>
    <mergeCell ref="B18:D18"/>
    <mergeCell ref="E18:F18"/>
    <mergeCell ref="B19:D19"/>
    <mergeCell ref="E19:F19"/>
    <mergeCell ref="B20:D20"/>
    <mergeCell ref="E20:F20"/>
    <mergeCell ref="B21:D21"/>
    <mergeCell ref="E21:F21"/>
    <mergeCell ref="B22:D22"/>
    <mergeCell ref="E22:F22"/>
    <mergeCell ref="A7:C7"/>
    <mergeCell ref="D7:I7"/>
    <mergeCell ref="A8:C11"/>
    <mergeCell ref="D8:I8"/>
    <mergeCell ref="E9:G9"/>
    <mergeCell ref="D10:F10"/>
    <mergeCell ref="D11:F11"/>
    <mergeCell ref="A12:C12"/>
    <mergeCell ref="E12:F12"/>
    <mergeCell ref="A2:I2"/>
    <mergeCell ref="A4:C4"/>
    <mergeCell ref="D4:I4"/>
    <mergeCell ref="A5:C5"/>
    <mergeCell ref="D5:G5"/>
    <mergeCell ref="H5:I5"/>
    <mergeCell ref="A6:C6"/>
    <mergeCell ref="D6:G6"/>
    <mergeCell ref="H6:I6"/>
  </mergeCells>
  <phoneticPr fontId="3"/>
  <dataValidations count="5">
    <dataValidation type="list" allowBlank="1" showInputMessage="1" showErrorMessage="1" sqref="H49" xr:uid="{00000000-0002-0000-0100-000000000000}">
      <formula1>"有,無"</formula1>
    </dataValidation>
    <dataValidation type="list" allowBlank="1" showInputMessage="1" showErrorMessage="1" sqref="D4:I4" xr:uid="{00000000-0002-0000-0100-000001000000}">
      <formula1>$M$4:$M$5</formula1>
    </dataValidation>
    <dataValidation type="list" allowBlank="1" showInputMessage="1" showErrorMessage="1" sqref="D7:I7" xr:uid="{00000000-0002-0000-0100-000002000000}">
      <formula1>$M$7:$M$11</formula1>
    </dataValidation>
    <dataValidation type="list" allowBlank="1" showInputMessage="1" showErrorMessage="1" sqref="E9:G9" xr:uid="{00000000-0002-0000-0100-000003000000}">
      <formula1>$N$7:$N$14</formula1>
    </dataValidation>
    <dataValidation type="list" allowBlank="1" showInputMessage="1" showErrorMessage="1" sqref="B16:D16 B27:D27" xr:uid="{00000000-0002-0000-0100-000004000000}">
      <formula1>$M$16:$M$18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27"/>
  <sheetViews>
    <sheetView tabSelected="1" view="pageBreakPreview" zoomScaleNormal="100" zoomScaleSheetLayoutView="100" workbookViewId="0">
      <selection activeCell="A13" sqref="A13"/>
    </sheetView>
  </sheetViews>
  <sheetFormatPr defaultColWidth="9" defaultRowHeight="13" x14ac:dyDescent="0.2"/>
  <cols>
    <col min="1" max="1" width="64.08984375" style="13" customWidth="1"/>
    <col min="2" max="9" width="13" style="13" customWidth="1"/>
    <col min="10" max="10" width="14.26953125" style="13" customWidth="1"/>
    <col min="11" max="11" width="34.90625" style="13" customWidth="1"/>
    <col min="12" max="12" width="5.08984375" style="13" hidden="1" customWidth="1"/>
    <col min="13" max="14" width="15.36328125" style="13" customWidth="1"/>
    <col min="15" max="15" width="6.26953125" style="13" hidden="1" customWidth="1"/>
    <col min="16" max="16" width="6.54296875" style="13" hidden="1" customWidth="1"/>
    <col min="17" max="16384" width="9" style="13"/>
  </cols>
  <sheetData>
    <row r="1" spans="1:16" ht="16.5" customHeight="1" x14ac:dyDescent="0.2">
      <c r="A1" s="13" t="s">
        <v>0</v>
      </c>
    </row>
    <row r="2" spans="1:16" ht="16.5" customHeight="1" x14ac:dyDescent="0.2"/>
    <row r="3" spans="1:16" ht="16.5" x14ac:dyDescent="0.2">
      <c r="A3" s="119" t="s">
        <v>23</v>
      </c>
      <c r="B3" s="119"/>
      <c r="C3" s="119"/>
      <c r="D3" s="119"/>
      <c r="E3" s="119"/>
      <c r="F3" s="119"/>
      <c r="G3" s="119"/>
      <c r="H3" s="119"/>
      <c r="I3" s="119"/>
      <c r="J3" s="119"/>
    </row>
    <row r="4" spans="1:16" ht="16.5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</row>
    <row r="5" spans="1:16" ht="16.5" customHeight="1" x14ac:dyDescent="0.2">
      <c r="G5" s="215" t="s">
        <v>15</v>
      </c>
      <c r="H5" s="215"/>
      <c r="I5" s="215"/>
      <c r="J5" s="215"/>
    </row>
    <row r="6" spans="1:16" ht="16.5" customHeight="1" thickBot="1" x14ac:dyDescent="0.25">
      <c r="J6" s="2"/>
    </row>
    <row r="7" spans="1:16" ht="26" x14ac:dyDescent="0.2">
      <c r="A7" s="120" t="s">
        <v>16</v>
      </c>
      <c r="B7" s="3" t="s">
        <v>1</v>
      </c>
      <c r="C7" s="3" t="s">
        <v>2</v>
      </c>
      <c r="D7" s="3" t="s">
        <v>14</v>
      </c>
      <c r="E7" s="3" t="s">
        <v>24</v>
      </c>
      <c r="F7" s="3" t="s">
        <v>3</v>
      </c>
      <c r="G7" s="3" t="s">
        <v>4</v>
      </c>
      <c r="H7" s="3" t="s">
        <v>5</v>
      </c>
      <c r="I7" s="3" t="s">
        <v>6</v>
      </c>
      <c r="J7" s="120" t="s">
        <v>17</v>
      </c>
      <c r="M7" s="123" t="s">
        <v>33</v>
      </c>
      <c r="N7" s="124"/>
      <c r="O7" s="12"/>
      <c r="P7" s="13" t="s">
        <v>34</v>
      </c>
    </row>
    <row r="8" spans="1:16" ht="16.5" customHeight="1" x14ac:dyDescent="0.2">
      <c r="A8" s="121"/>
      <c r="B8" s="5" t="s">
        <v>7</v>
      </c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  <c r="H8" s="5" t="s">
        <v>21</v>
      </c>
      <c r="I8" s="5" t="s">
        <v>22</v>
      </c>
      <c r="J8" s="121"/>
      <c r="L8" s="13" t="s">
        <v>127</v>
      </c>
      <c r="M8" s="14"/>
      <c r="N8" s="15"/>
      <c r="P8" s="16" t="s">
        <v>35</v>
      </c>
    </row>
    <row r="9" spans="1:16" ht="16.5" customHeight="1" x14ac:dyDescent="0.2">
      <c r="A9" s="86"/>
      <c r="B9" s="7" t="s">
        <v>13</v>
      </c>
      <c r="C9" s="7" t="s">
        <v>13</v>
      </c>
      <c r="D9" s="7" t="s">
        <v>13</v>
      </c>
      <c r="E9" s="7" t="s">
        <v>13</v>
      </c>
      <c r="F9" s="7" t="s">
        <v>13</v>
      </c>
      <c r="G9" s="7" t="s">
        <v>13</v>
      </c>
      <c r="H9" s="7" t="s">
        <v>13</v>
      </c>
      <c r="I9" s="7" t="s">
        <v>13</v>
      </c>
      <c r="J9" s="86"/>
      <c r="M9" s="14"/>
      <c r="N9" s="15"/>
    </row>
    <row r="10" spans="1:16" ht="16.5" customHeight="1" x14ac:dyDescent="0.2">
      <c r="A10" s="87" t="s">
        <v>128</v>
      </c>
      <c r="B10" s="88">
        <f>SUM(B13:B19)</f>
        <v>0</v>
      </c>
      <c r="C10" s="88">
        <f>SUM(C13:C19)</f>
        <v>0</v>
      </c>
      <c r="D10" s="88">
        <f t="shared" ref="D10:I10" si="0">SUM(D13:D19)</f>
        <v>0</v>
      </c>
      <c r="E10" s="88">
        <f>SUM(E13:E19)</f>
        <v>0</v>
      </c>
      <c r="F10" s="118" t="s">
        <v>165</v>
      </c>
      <c r="G10" s="118" t="s">
        <v>165</v>
      </c>
      <c r="H10" s="118" t="s">
        <v>165</v>
      </c>
      <c r="I10" s="88">
        <f t="shared" si="0"/>
        <v>0</v>
      </c>
      <c r="J10" s="87"/>
      <c r="M10" s="14"/>
      <c r="N10" s="15"/>
    </row>
    <row r="11" spans="1:16" ht="16.5" customHeight="1" x14ac:dyDescent="0.2">
      <c r="A11" s="87"/>
      <c r="B11" s="88"/>
      <c r="C11" s="88"/>
      <c r="D11" s="88"/>
      <c r="E11" s="88"/>
      <c r="F11" s="88"/>
      <c r="G11" s="88"/>
      <c r="H11" s="88"/>
      <c r="I11" s="88"/>
      <c r="J11" s="87"/>
      <c r="M11" s="14"/>
      <c r="N11" s="15"/>
    </row>
    <row r="12" spans="1:16" ht="16.5" customHeight="1" thickBot="1" x14ac:dyDescent="0.25">
      <c r="A12" s="87" t="s">
        <v>129</v>
      </c>
      <c r="B12" s="88"/>
      <c r="C12" s="88"/>
      <c r="D12" s="88"/>
      <c r="E12" s="88"/>
      <c r="F12" s="88"/>
      <c r="G12" s="88"/>
      <c r="H12" s="88"/>
      <c r="I12" s="88"/>
      <c r="J12" s="87"/>
      <c r="M12" s="17" t="s">
        <v>130</v>
      </c>
      <c r="N12" s="18" t="s">
        <v>37</v>
      </c>
      <c r="O12" s="12"/>
    </row>
    <row r="13" spans="1:16" ht="16.5" customHeight="1" thickBot="1" x14ac:dyDescent="0.25">
      <c r="A13" s="89"/>
      <c r="B13" s="90"/>
      <c r="C13" s="88" t="str">
        <f>IF(A13="","",0)</f>
        <v/>
      </c>
      <c r="D13" s="88" t="str">
        <f>IF(B13="","",B13-C13)</f>
        <v/>
      </c>
      <c r="E13" s="88" t="str">
        <f>IF(A13="","",B13)</f>
        <v/>
      </c>
      <c r="F13" s="90" t="str">
        <f>IF(A13="","",N13)</f>
        <v/>
      </c>
      <c r="G13" s="88" t="str">
        <f>IF(E13="","",IF(F13&gt;E13,E13,F13))</f>
        <v/>
      </c>
      <c r="H13" s="88" t="str">
        <f>IF(A13="","",MIN(D13,G13))</f>
        <v/>
      </c>
      <c r="I13" s="88" t="str">
        <f>IF(A13="","",ROUNDDOWN(H13*P13,-3))</f>
        <v/>
      </c>
      <c r="J13" s="87"/>
      <c r="K13" s="13" t="s">
        <v>131</v>
      </c>
      <c r="M13" s="19"/>
      <c r="N13" s="20" t="e">
        <f t="array" ref="N13">_xlfn.IFS(A13=$L$14,4320000*M13,A13=$L$15,9350000*M13,A13=$L$16,51400*M13,A13=$L$17,905000,A13=$L$18,905000)</f>
        <v>#N/A</v>
      </c>
      <c r="O13" s="21"/>
      <c r="P13" s="22">
        <f>IF(A13=$L$18,2/3,10/10)</f>
        <v>1</v>
      </c>
    </row>
    <row r="14" spans="1:16" ht="16.5" customHeight="1" x14ac:dyDescent="0.2">
      <c r="A14" s="87"/>
      <c r="B14" s="88"/>
      <c r="C14" s="88"/>
      <c r="D14" s="88"/>
      <c r="E14" s="88"/>
      <c r="F14" s="88"/>
      <c r="G14" s="88"/>
      <c r="H14" s="88"/>
      <c r="I14" s="88"/>
      <c r="J14" s="87"/>
      <c r="K14" s="13" t="s">
        <v>132</v>
      </c>
      <c r="L14" s="13" t="s">
        <v>133</v>
      </c>
      <c r="M14" s="23"/>
      <c r="N14" s="18"/>
      <c r="O14" s="12"/>
      <c r="P14" s="24"/>
    </row>
    <row r="15" spans="1:16" ht="16.5" customHeight="1" thickBot="1" x14ac:dyDescent="0.25">
      <c r="A15" s="87"/>
      <c r="B15" s="88"/>
      <c r="C15" s="88"/>
      <c r="D15" s="88"/>
      <c r="E15" s="88"/>
      <c r="F15" s="88"/>
      <c r="G15" s="88"/>
      <c r="H15" s="88"/>
      <c r="I15" s="88"/>
      <c r="J15" s="87"/>
      <c r="L15" s="13" t="s">
        <v>134</v>
      </c>
      <c r="M15" s="23"/>
      <c r="N15" s="18"/>
      <c r="O15" s="12"/>
      <c r="P15" s="24"/>
    </row>
    <row r="16" spans="1:16" ht="16.5" customHeight="1" thickBot="1" x14ac:dyDescent="0.25">
      <c r="A16" s="91"/>
      <c r="B16" s="90"/>
      <c r="C16" s="88"/>
      <c r="D16" s="88" t="str">
        <f>IF(B16="","",B16-C16)</f>
        <v/>
      </c>
      <c r="E16" s="88" t="str">
        <f>IF(A16="","",B16)</f>
        <v/>
      </c>
      <c r="F16" s="90" t="str">
        <f>IF(A16="","",N16)</f>
        <v/>
      </c>
      <c r="G16" s="88" t="str">
        <f>IF(E16="","",IF(F16&gt;E16,E16,F16))</f>
        <v/>
      </c>
      <c r="H16" s="88" t="str">
        <f>IF(A16="","",MIN(D16,G16))</f>
        <v/>
      </c>
      <c r="I16" s="88" t="str">
        <f>IF(A16="","",ROUNDDOWN(H16*P16,-3))</f>
        <v/>
      </c>
      <c r="J16" s="87"/>
      <c r="K16" s="13" t="s">
        <v>131</v>
      </c>
      <c r="L16" s="13" t="s">
        <v>135</v>
      </c>
      <c r="M16" s="19"/>
      <c r="N16" s="20" t="e">
        <f t="array" ref="N16">_xlfn.IFS(A16=$L$14,4320000*M16,A16=$L$15,9350000*M16,A16=$L$16,51400*M16,A16=$L$17,905000,A16=$L$18,905000)</f>
        <v>#N/A</v>
      </c>
      <c r="O16" s="21"/>
      <c r="P16" s="22">
        <f>IF(A16=$L$14,2/3,10/10)</f>
        <v>1</v>
      </c>
    </row>
    <row r="17" spans="1:16" ht="16.5" customHeight="1" x14ac:dyDescent="0.2">
      <c r="A17" s="87"/>
      <c r="B17" s="88"/>
      <c r="C17" s="88"/>
      <c r="D17" s="88"/>
      <c r="E17" s="88"/>
      <c r="F17" s="88"/>
      <c r="G17" s="88"/>
      <c r="H17" s="88"/>
      <c r="I17" s="88"/>
      <c r="J17" s="87"/>
      <c r="K17" s="13" t="s">
        <v>132</v>
      </c>
      <c r="L17" s="13" t="s">
        <v>136</v>
      </c>
      <c r="M17" s="23"/>
      <c r="N17" s="18"/>
      <c r="O17" s="12"/>
      <c r="P17" s="24"/>
    </row>
    <row r="18" spans="1:16" ht="16.5" customHeight="1" thickBot="1" x14ac:dyDescent="0.25">
      <c r="A18" s="87"/>
      <c r="B18" s="88"/>
      <c r="C18" s="88"/>
      <c r="D18" s="88"/>
      <c r="E18" s="88"/>
      <c r="F18" s="88"/>
      <c r="G18" s="88"/>
      <c r="H18" s="88"/>
      <c r="I18" s="88"/>
      <c r="J18" s="87"/>
      <c r="L18" s="13" t="s">
        <v>137</v>
      </c>
      <c r="M18" s="23"/>
      <c r="N18" s="18"/>
      <c r="O18" s="12"/>
      <c r="P18" s="24"/>
    </row>
    <row r="19" spans="1:16" ht="16.5" customHeight="1" thickBot="1" x14ac:dyDescent="0.25">
      <c r="A19" s="91"/>
      <c r="B19" s="90"/>
      <c r="C19" s="88"/>
      <c r="D19" s="88" t="str">
        <f>IF(B19="","",B19-C19)</f>
        <v/>
      </c>
      <c r="E19" s="88" t="str">
        <f>IF(A19="","",B19)</f>
        <v/>
      </c>
      <c r="F19" s="90" t="str">
        <f>IF(A19="","",N19)</f>
        <v/>
      </c>
      <c r="G19" s="88" t="str">
        <f>IF(E19="","",IF(F19&gt;E19,E19,F19))</f>
        <v/>
      </c>
      <c r="H19" s="88" t="str">
        <f>IF(A19="","",MIN(D19,G19))</f>
        <v/>
      </c>
      <c r="I19" s="88" t="str">
        <f>IF(A19="","",ROUNDDOWN(H19*P19,-3))</f>
        <v/>
      </c>
      <c r="J19" s="87"/>
      <c r="K19" s="13" t="s">
        <v>131</v>
      </c>
      <c r="M19" s="19"/>
      <c r="N19" s="20" t="e">
        <f t="array" ref="N19">_xlfn.IFS(A19=$L$14,4320000*M19,A19=$L$15,9350000*M19,A19=$L$16,51400*M19,A19=$L$17,905000,A19=$L$18,905000)</f>
        <v>#N/A</v>
      </c>
      <c r="O19" s="21"/>
      <c r="P19" s="22">
        <f>IF(A19=$L$14,2/3,10/10)</f>
        <v>1</v>
      </c>
    </row>
    <row r="20" spans="1:16" ht="16.5" customHeight="1" x14ac:dyDescent="0.2">
      <c r="A20" s="87"/>
      <c r="B20" s="88"/>
      <c r="C20" s="88"/>
      <c r="D20" s="88"/>
      <c r="E20" s="88"/>
      <c r="F20" s="88"/>
      <c r="G20" s="88"/>
      <c r="H20" s="88"/>
      <c r="I20" s="88"/>
      <c r="J20" s="87"/>
      <c r="K20" s="13" t="s">
        <v>132</v>
      </c>
      <c r="M20" s="14"/>
      <c r="N20" s="15"/>
    </row>
    <row r="21" spans="1:16" ht="16.5" customHeight="1" x14ac:dyDescent="0.2">
      <c r="A21" s="87"/>
      <c r="B21" s="88"/>
      <c r="C21" s="88"/>
      <c r="D21" s="88"/>
      <c r="E21" s="88"/>
      <c r="F21" s="88"/>
      <c r="G21" s="88"/>
      <c r="H21" s="88"/>
      <c r="I21" s="88"/>
      <c r="J21" s="87"/>
      <c r="M21" s="14"/>
      <c r="N21" s="15"/>
    </row>
    <row r="22" spans="1:16" ht="16.5" customHeight="1" thickBot="1" x14ac:dyDescent="0.25">
      <c r="A22" s="87"/>
      <c r="B22" s="88"/>
      <c r="C22" s="88"/>
      <c r="D22" s="88"/>
      <c r="E22" s="88"/>
      <c r="F22" s="88"/>
      <c r="G22" s="88"/>
      <c r="H22" s="88"/>
      <c r="I22" s="88"/>
      <c r="J22" s="87"/>
      <c r="M22" s="25"/>
      <c r="N22" s="26"/>
    </row>
    <row r="23" spans="1:16" ht="16.5" customHeight="1" x14ac:dyDescent="0.2">
      <c r="A23" s="92"/>
      <c r="B23" s="93"/>
      <c r="C23" s="93"/>
      <c r="D23" s="93"/>
      <c r="E23" s="93"/>
      <c r="F23" s="93"/>
      <c r="G23" s="93"/>
      <c r="H23" s="93"/>
      <c r="I23" s="93"/>
      <c r="J23" s="92"/>
    </row>
    <row r="24" spans="1:16" ht="16.5" customHeight="1" x14ac:dyDescent="0.2"/>
    <row r="25" spans="1:16" ht="16.5" customHeight="1" x14ac:dyDescent="0.2">
      <c r="A25" s="13" t="s">
        <v>18</v>
      </c>
    </row>
    <row r="26" spans="1:16" ht="16.5" customHeight="1" x14ac:dyDescent="0.2">
      <c r="A26" s="13" t="s">
        <v>19</v>
      </c>
    </row>
    <row r="27" spans="1:16" ht="16.5" customHeight="1" x14ac:dyDescent="0.2">
      <c r="A27" s="13" t="s">
        <v>20</v>
      </c>
    </row>
  </sheetData>
  <mergeCells count="5">
    <mergeCell ref="A3:J3"/>
    <mergeCell ref="G5:J5"/>
    <mergeCell ref="A7:A8"/>
    <mergeCell ref="J7:J8"/>
    <mergeCell ref="M7:N7"/>
  </mergeCells>
  <phoneticPr fontId="3"/>
  <dataValidations count="1">
    <dataValidation type="list" allowBlank="1" showInputMessage="1" showErrorMessage="1" sqref="A13" xr:uid="{00000000-0002-0000-0200-000000000000}">
      <formula1>$L$14:$L$18</formula1>
    </dataValidation>
  </dataValidations>
  <pageMargins left="0.75" right="0.75" top="1" bottom="1" header="0.51200000000000001" footer="0.51200000000000001"/>
  <pageSetup paperSize="9" scale="72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N34"/>
  <sheetViews>
    <sheetView view="pageBreakPreview" zoomScale="110" zoomScaleNormal="100" zoomScaleSheetLayoutView="110" workbookViewId="0">
      <selection activeCell="A13" sqref="A13"/>
    </sheetView>
  </sheetViews>
  <sheetFormatPr defaultRowHeight="13" x14ac:dyDescent="0.2"/>
  <cols>
    <col min="1" max="1" width="1.08984375" style="95" customWidth="1"/>
    <col min="2" max="2" width="25.1796875" style="95" customWidth="1"/>
    <col min="3" max="9" width="12.7265625" style="95" customWidth="1"/>
    <col min="10" max="13" width="8.7265625" style="95"/>
    <col min="14" max="14" width="0" style="95" hidden="1" customWidth="1"/>
    <col min="15" max="16384" width="8.7265625" style="95"/>
  </cols>
  <sheetData>
    <row r="1" spans="2:14" x14ac:dyDescent="0.2">
      <c r="B1" s="94"/>
      <c r="C1" s="94"/>
      <c r="D1" s="94"/>
      <c r="E1" s="94"/>
      <c r="F1" s="94"/>
      <c r="G1" s="94"/>
      <c r="H1" s="94"/>
      <c r="I1" s="94"/>
    </row>
    <row r="2" spans="2:14" x14ac:dyDescent="0.2">
      <c r="B2" s="94"/>
      <c r="C2" s="94"/>
      <c r="D2" s="94"/>
      <c r="E2" s="94"/>
      <c r="F2" s="94"/>
      <c r="G2" s="94"/>
      <c r="H2" s="94"/>
      <c r="I2" s="94"/>
    </row>
    <row r="3" spans="2:14" x14ac:dyDescent="0.2">
      <c r="B3" s="94" t="s">
        <v>138</v>
      </c>
      <c r="C3" s="216" t="s">
        <v>139</v>
      </c>
      <c r="D3" s="216"/>
      <c r="E3" s="216"/>
      <c r="F3" s="216"/>
      <c r="G3" s="216"/>
      <c r="H3" s="94"/>
      <c r="I3" s="94"/>
    </row>
    <row r="4" spans="2:14" x14ac:dyDescent="0.2">
      <c r="B4" s="94"/>
      <c r="C4" s="94"/>
      <c r="D4" s="94"/>
      <c r="E4" s="94"/>
      <c r="F4" s="94"/>
      <c r="G4" s="94"/>
      <c r="H4" s="94"/>
      <c r="I4" s="94"/>
    </row>
    <row r="5" spans="2:14" ht="17" customHeight="1" x14ac:dyDescent="0.2">
      <c r="B5" s="96" t="s">
        <v>140</v>
      </c>
      <c r="C5" s="217"/>
      <c r="D5" s="217"/>
      <c r="E5" s="217"/>
      <c r="F5" s="217"/>
      <c r="G5" s="217"/>
      <c r="H5" s="217"/>
      <c r="I5" s="217"/>
    </row>
    <row r="6" spans="2:14" ht="17" customHeight="1" x14ac:dyDescent="0.2">
      <c r="B6" s="96" t="s">
        <v>141</v>
      </c>
      <c r="C6" s="217"/>
      <c r="D6" s="217"/>
      <c r="E6" s="217"/>
      <c r="F6" s="217"/>
      <c r="G6" s="217"/>
      <c r="H6" s="217"/>
      <c r="I6" s="217"/>
    </row>
    <row r="7" spans="2:14" ht="17" customHeight="1" x14ac:dyDescent="0.2">
      <c r="B7" s="96" t="s">
        <v>142</v>
      </c>
      <c r="C7" s="96"/>
      <c r="D7" s="96"/>
      <c r="E7" s="218" t="s">
        <v>143</v>
      </c>
      <c r="F7" s="218"/>
      <c r="G7" s="218"/>
      <c r="H7" s="218"/>
      <c r="I7" s="218"/>
    </row>
    <row r="8" spans="2:14" ht="17" customHeight="1" x14ac:dyDescent="0.2">
      <c r="B8" s="96" t="s">
        <v>144</v>
      </c>
      <c r="C8" s="96"/>
      <c r="D8" s="96"/>
      <c r="E8" s="96"/>
      <c r="F8" s="96"/>
      <c r="G8" s="96"/>
      <c r="H8" s="96"/>
      <c r="I8" s="96"/>
    </row>
    <row r="9" spans="2:14" ht="13.5" thickBot="1" x14ac:dyDescent="0.25">
      <c r="B9" s="94"/>
      <c r="C9" s="94"/>
      <c r="D9" s="94"/>
      <c r="E9" s="94"/>
      <c r="F9" s="94"/>
      <c r="G9" s="94"/>
      <c r="H9" s="94"/>
      <c r="I9" s="94"/>
    </row>
    <row r="10" spans="2:14" x14ac:dyDescent="0.2">
      <c r="B10" s="97" t="s">
        <v>145</v>
      </c>
      <c r="C10" s="98" t="s">
        <v>146</v>
      </c>
      <c r="D10" s="98" t="s">
        <v>147</v>
      </c>
      <c r="E10" s="98" t="s">
        <v>148</v>
      </c>
      <c r="F10" s="99" t="s">
        <v>149</v>
      </c>
      <c r="G10" s="99" t="s">
        <v>78</v>
      </c>
      <c r="H10" s="98" t="s">
        <v>150</v>
      </c>
      <c r="I10" s="100" t="s">
        <v>79</v>
      </c>
    </row>
    <row r="11" spans="2:14" x14ac:dyDescent="0.2">
      <c r="B11" s="101" t="s">
        <v>151</v>
      </c>
      <c r="C11" s="102"/>
      <c r="D11" s="102"/>
      <c r="E11" s="102"/>
      <c r="F11" s="103" t="s">
        <v>152</v>
      </c>
      <c r="G11" s="104" t="s">
        <v>152</v>
      </c>
      <c r="H11" s="102"/>
      <c r="I11" s="105"/>
    </row>
    <row r="12" spans="2:14" x14ac:dyDescent="0.2">
      <c r="B12" s="106"/>
      <c r="C12" s="107"/>
      <c r="D12" s="107"/>
      <c r="E12" s="108"/>
      <c r="F12" s="109"/>
      <c r="G12" s="110">
        <f>F12*E12</f>
        <v>0</v>
      </c>
      <c r="H12" s="107"/>
      <c r="I12" s="111"/>
      <c r="J12" s="112" t="s">
        <v>153</v>
      </c>
      <c r="N12" s="106" t="s">
        <v>133</v>
      </c>
    </row>
    <row r="13" spans="2:14" x14ac:dyDescent="0.2">
      <c r="B13" s="106"/>
      <c r="C13" s="107"/>
      <c r="D13" s="107"/>
      <c r="E13" s="108"/>
      <c r="F13" s="109"/>
      <c r="G13" s="110">
        <f t="shared" ref="G13:G18" si="0">F13*E13</f>
        <v>0</v>
      </c>
      <c r="H13" s="107"/>
      <c r="I13" s="111"/>
      <c r="J13" s="95" t="s">
        <v>154</v>
      </c>
      <c r="N13" s="95" t="s">
        <v>134</v>
      </c>
    </row>
    <row r="14" spans="2:14" x14ac:dyDescent="0.2">
      <c r="B14" s="106"/>
      <c r="C14" s="107"/>
      <c r="D14" s="107"/>
      <c r="E14" s="108"/>
      <c r="F14" s="109"/>
      <c r="G14" s="110">
        <f t="shared" si="0"/>
        <v>0</v>
      </c>
      <c r="H14" s="107"/>
      <c r="I14" s="111"/>
      <c r="J14" s="95" t="s">
        <v>155</v>
      </c>
      <c r="N14" s="95" t="s">
        <v>135</v>
      </c>
    </row>
    <row r="15" spans="2:14" x14ac:dyDescent="0.2">
      <c r="B15" s="106"/>
      <c r="C15" s="107"/>
      <c r="D15" s="107"/>
      <c r="E15" s="108"/>
      <c r="F15" s="109"/>
      <c r="G15" s="110">
        <f t="shared" si="0"/>
        <v>0</v>
      </c>
      <c r="H15" s="107"/>
      <c r="I15" s="111"/>
      <c r="N15" s="95" t="s">
        <v>136</v>
      </c>
    </row>
    <row r="16" spans="2:14" x14ac:dyDescent="0.2">
      <c r="B16" s="106"/>
      <c r="C16" s="107"/>
      <c r="D16" s="107"/>
      <c r="E16" s="108"/>
      <c r="F16" s="109"/>
      <c r="G16" s="110">
        <f t="shared" si="0"/>
        <v>0</v>
      </c>
      <c r="H16" s="107"/>
      <c r="I16" s="111"/>
    </row>
    <row r="17" spans="2:9" x14ac:dyDescent="0.2">
      <c r="B17" s="106"/>
      <c r="C17" s="107"/>
      <c r="D17" s="107"/>
      <c r="E17" s="108"/>
      <c r="F17" s="109"/>
      <c r="G17" s="110">
        <f t="shared" si="0"/>
        <v>0</v>
      </c>
      <c r="H17" s="107"/>
      <c r="I17" s="111"/>
    </row>
    <row r="18" spans="2:9" x14ac:dyDescent="0.2">
      <c r="B18" s="113"/>
      <c r="C18" s="107"/>
      <c r="D18" s="107"/>
      <c r="E18" s="108"/>
      <c r="F18" s="109"/>
      <c r="G18" s="110">
        <f t="shared" si="0"/>
        <v>0</v>
      </c>
      <c r="H18" s="107"/>
      <c r="I18" s="111"/>
    </row>
    <row r="19" spans="2:9" ht="9" customHeight="1" x14ac:dyDescent="0.2">
      <c r="B19" s="219" t="s">
        <v>156</v>
      </c>
      <c r="C19" s="221" t="s">
        <v>157</v>
      </c>
      <c r="D19" s="221" t="s">
        <v>157</v>
      </c>
      <c r="E19" s="221" t="s">
        <v>157</v>
      </c>
      <c r="F19" s="223" t="s">
        <v>157</v>
      </c>
      <c r="G19" s="225">
        <f>SUM(G12:G18)</f>
        <v>0</v>
      </c>
      <c r="H19" s="221" t="s">
        <v>157</v>
      </c>
      <c r="I19" s="227" t="s">
        <v>157</v>
      </c>
    </row>
    <row r="20" spans="2:9" ht="9" customHeight="1" x14ac:dyDescent="0.2">
      <c r="B20" s="220"/>
      <c r="C20" s="222"/>
      <c r="D20" s="222"/>
      <c r="E20" s="222"/>
      <c r="F20" s="224"/>
      <c r="G20" s="226"/>
      <c r="H20" s="222"/>
      <c r="I20" s="228"/>
    </row>
    <row r="21" spans="2:9" x14ac:dyDescent="0.2">
      <c r="B21" s="101" t="s">
        <v>158</v>
      </c>
      <c r="C21" s="102"/>
      <c r="D21" s="102"/>
      <c r="E21" s="102"/>
      <c r="F21" s="114" t="s">
        <v>159</v>
      </c>
      <c r="G21" s="115" t="s">
        <v>152</v>
      </c>
      <c r="H21" s="102"/>
      <c r="I21" s="105"/>
    </row>
    <row r="22" spans="2:9" x14ac:dyDescent="0.2">
      <c r="B22" s="113"/>
      <c r="C22" s="107"/>
      <c r="D22" s="107"/>
      <c r="E22" s="108"/>
      <c r="F22" s="109"/>
      <c r="G22" s="110">
        <f>F22*E22</f>
        <v>0</v>
      </c>
      <c r="H22" s="107"/>
      <c r="I22" s="111"/>
    </row>
    <row r="23" spans="2:9" x14ac:dyDescent="0.2">
      <c r="B23" s="113"/>
      <c r="C23" s="107"/>
      <c r="D23" s="107"/>
      <c r="E23" s="108"/>
      <c r="F23" s="109"/>
      <c r="G23" s="110">
        <f>F23*E23</f>
        <v>0</v>
      </c>
      <c r="H23" s="107"/>
      <c r="I23" s="111"/>
    </row>
    <row r="24" spans="2:9" x14ac:dyDescent="0.2">
      <c r="B24" s="113"/>
      <c r="C24" s="107"/>
      <c r="D24" s="107"/>
      <c r="E24" s="108"/>
      <c r="F24" s="109"/>
      <c r="G24" s="110">
        <f>F24*E24</f>
        <v>0</v>
      </c>
      <c r="H24" s="107"/>
      <c r="I24" s="111"/>
    </row>
    <row r="25" spans="2:9" x14ac:dyDescent="0.2">
      <c r="B25" s="113"/>
      <c r="C25" s="107"/>
      <c r="D25" s="107"/>
      <c r="E25" s="108"/>
      <c r="F25" s="116"/>
      <c r="G25" s="110">
        <f>F25*E25</f>
        <v>0</v>
      </c>
      <c r="H25" s="107"/>
      <c r="I25" s="111"/>
    </row>
    <row r="26" spans="2:9" x14ac:dyDescent="0.2">
      <c r="B26" s="113"/>
      <c r="C26" s="107"/>
      <c r="D26" s="107"/>
      <c r="E26" s="108"/>
      <c r="F26" s="109"/>
      <c r="G26" s="110">
        <f>F26*E26</f>
        <v>0</v>
      </c>
      <c r="H26" s="107"/>
      <c r="I26" s="111"/>
    </row>
    <row r="27" spans="2:9" ht="11.5" customHeight="1" x14ac:dyDescent="0.2">
      <c r="B27" s="219" t="s">
        <v>156</v>
      </c>
      <c r="C27" s="221" t="s">
        <v>157</v>
      </c>
      <c r="D27" s="221" t="s">
        <v>157</v>
      </c>
      <c r="E27" s="221" t="s">
        <v>157</v>
      </c>
      <c r="F27" s="223" t="s">
        <v>157</v>
      </c>
      <c r="G27" s="225">
        <f>SUM(G22:G26)</f>
        <v>0</v>
      </c>
      <c r="H27" s="221" t="s">
        <v>157</v>
      </c>
      <c r="I27" s="227" t="s">
        <v>157</v>
      </c>
    </row>
    <row r="28" spans="2:9" ht="11.5" customHeight="1" x14ac:dyDescent="0.2">
      <c r="B28" s="220"/>
      <c r="C28" s="222"/>
      <c r="D28" s="222"/>
      <c r="E28" s="222"/>
      <c r="F28" s="224"/>
      <c r="G28" s="226"/>
      <c r="H28" s="222"/>
      <c r="I28" s="228"/>
    </row>
    <row r="29" spans="2:9" ht="11.5" customHeight="1" x14ac:dyDescent="0.2">
      <c r="B29" s="232" t="s">
        <v>160</v>
      </c>
      <c r="C29" s="221" t="s">
        <v>157</v>
      </c>
      <c r="D29" s="221" t="s">
        <v>157</v>
      </c>
      <c r="E29" s="221" t="s">
        <v>157</v>
      </c>
      <c r="F29" s="223" t="s">
        <v>157</v>
      </c>
      <c r="G29" s="225">
        <f>SUM(G19,G27)</f>
        <v>0</v>
      </c>
      <c r="H29" s="221" t="s">
        <v>157</v>
      </c>
      <c r="I29" s="227" t="s">
        <v>157</v>
      </c>
    </row>
    <row r="30" spans="2:9" ht="11.5" customHeight="1" thickBot="1" x14ac:dyDescent="0.25">
      <c r="B30" s="233"/>
      <c r="C30" s="229"/>
      <c r="D30" s="229"/>
      <c r="E30" s="229"/>
      <c r="F30" s="234"/>
      <c r="G30" s="231"/>
      <c r="H30" s="229"/>
      <c r="I30" s="230"/>
    </row>
    <row r="32" spans="2:9" ht="16" customHeight="1" x14ac:dyDescent="0.2">
      <c r="B32" s="96" t="s">
        <v>161</v>
      </c>
    </row>
    <row r="33" spans="2:4" ht="16" customHeight="1" x14ac:dyDescent="0.2">
      <c r="B33" s="95" t="s">
        <v>162</v>
      </c>
      <c r="C33" s="117" t="s">
        <v>163</v>
      </c>
      <c r="D33" s="117"/>
    </row>
    <row r="34" spans="2:4" ht="16" customHeight="1" x14ac:dyDescent="0.2">
      <c r="B34" s="95" t="s">
        <v>164</v>
      </c>
      <c r="C34" s="117" t="s">
        <v>163</v>
      </c>
      <c r="D34" s="117"/>
    </row>
  </sheetData>
  <mergeCells count="28">
    <mergeCell ref="B29:B30"/>
    <mergeCell ref="C29:C30"/>
    <mergeCell ref="D29:D30"/>
    <mergeCell ref="E29:E30"/>
    <mergeCell ref="F29:F30"/>
    <mergeCell ref="G27:G28"/>
    <mergeCell ref="H27:H28"/>
    <mergeCell ref="I27:I28"/>
    <mergeCell ref="H29:H30"/>
    <mergeCell ref="I29:I30"/>
    <mergeCell ref="G29:G30"/>
    <mergeCell ref="B27:B28"/>
    <mergeCell ref="C27:C28"/>
    <mergeCell ref="D27:D28"/>
    <mergeCell ref="E27:E28"/>
    <mergeCell ref="F27:F28"/>
    <mergeCell ref="C3:G3"/>
    <mergeCell ref="C5:I5"/>
    <mergeCell ref="C6:I6"/>
    <mergeCell ref="E7:I7"/>
    <mergeCell ref="B19:B20"/>
    <mergeCell ref="C19:C20"/>
    <mergeCell ref="D19:D20"/>
    <mergeCell ref="E19:E20"/>
    <mergeCell ref="F19:F20"/>
    <mergeCell ref="G19:G20"/>
    <mergeCell ref="H19:H20"/>
    <mergeCell ref="I19:I20"/>
  </mergeCells>
  <phoneticPr fontId="3"/>
  <dataValidations count="2">
    <dataValidation type="list" allowBlank="1" showInputMessage="1" showErrorMessage="1" sqref="B12:B17" xr:uid="{00000000-0002-0000-0300-000000000000}">
      <formula1>$N$12:$N$15</formula1>
    </dataValidation>
    <dataValidation type="list" allowBlank="1" showInputMessage="1" showErrorMessage="1" sqref="N12" xr:uid="{00000000-0002-0000-0300-000001000000}">
      <formula1>$L$12:$L$15</formula1>
    </dataValidation>
  </dataValidation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別紙１経費所要額【施設】</vt:lpstr>
      <vt:lpstr>別紙２ 事業実施報告書【○○病院】</vt:lpstr>
      <vt:lpstr>別紙２経費所要額【設備】</vt:lpstr>
      <vt:lpstr>別紙２実績報告書【○○病院】</vt:lpstr>
      <vt:lpstr>別紙１経費所要額【施設】!Print_Area</vt:lpstr>
      <vt:lpstr>'別紙２ 事業実施報告書【○○病院】'!Print_Area</vt:lpstr>
      <vt:lpstr>別紙２経費所要額【設備】!Print_Area</vt:lpstr>
      <vt:lpstr>別紙２実績報告書【○○病院】!Print_Area</vt:lpstr>
    </vt:vector>
  </TitlesOfParts>
  <Manager/>
  <Company>長野県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長野県</dc:creator>
  <cp:keywords/>
  <dc:description/>
  <cp:lastModifiedBy>伊原　巧</cp:lastModifiedBy>
  <cp:lastPrinted>2024-10-17T02:27:33Z</cp:lastPrinted>
  <dcterms:created xsi:type="dcterms:W3CDTF">2007-06-06T10:28:14Z</dcterms:created>
  <dcterms:modified xsi:type="dcterms:W3CDTF">2024-11-06T00:48:13Z</dcterms:modified>
  <cp:category/>
</cp:coreProperties>
</file>