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障害者支援課\04_在宅支援係\n153 障害福祉分野の介護テクノロジー導入支援事業\R7\02_R8予算に向けた事業所要望調査\01 事業所への通知\1_起案\"/>
    </mc:Choice>
  </mc:AlternateContent>
  <xr:revisionPtr revIDLastSave="0" documentId="13_ncr:1_{CF7851FC-F9A3-489C-A900-17C2B56EF29C}" xr6:coauthVersionLast="47" xr6:coauthVersionMax="47" xr10:uidLastSave="{00000000-0000-0000-0000-000000000000}"/>
  <bookViews>
    <workbookView xWindow="-28910" yWindow="-110" windowWidth="29020" windowHeight="15820" tabRatio="841" xr2:uid="{8B62CF39-B4E7-469F-A126-97A0F4516E8A}"/>
  </bookViews>
  <sheets>
    <sheet name="パッケージ事業計画 " sheetId="75" r:id="rId1"/>
    <sheet name="パッケージ積算内訳" sheetId="76" r:id="rId2"/>
  </sheets>
  <externalReferences>
    <externalReference r:id="rId3"/>
  </externalReferences>
  <definedNames>
    <definedName name="_01_北海道">OFFSET(#REF!,0,0,COUNTA(#REF!)-1,1)</definedName>
    <definedName name="_02_青森県">#REF!</definedName>
    <definedName name="_03_岩手県">#REF!</definedName>
    <definedName name="_04_宮城県">#REF!</definedName>
    <definedName name="_05_秋田県">#REF!</definedName>
    <definedName name="_06_山形県">#REF!</definedName>
    <definedName name="_07_福島県">#REF!</definedName>
    <definedName name="_08_茨城県">#REF!</definedName>
    <definedName name="_09_栃木県">#REF!</definedName>
    <definedName name="_10_群馬県">#REF!</definedName>
    <definedName name="_11_埼玉県">#REF!</definedName>
    <definedName name="_12_千葉県">#REF!</definedName>
    <definedName name="_13_東京都">#REF!</definedName>
    <definedName name="_14_神奈川県">#REF!</definedName>
    <definedName name="_15_新潟県">#REF!</definedName>
    <definedName name="_16_富山県">#REF!</definedName>
    <definedName name="_17_石川県">#REF!</definedName>
    <definedName name="_18_福井県">#REF!</definedName>
    <definedName name="_19_山梨県">#REF!</definedName>
    <definedName name="_20_長野県">#REF!</definedName>
    <definedName name="_21_岐阜県">#REF!</definedName>
    <definedName name="_22_静岡県">#REF!</definedName>
    <definedName name="_23_愛知県">#REF!</definedName>
    <definedName name="_24_三重県">#REF!</definedName>
    <definedName name="_25_滋賀県">#REF!</definedName>
    <definedName name="_26_京都府">#REF!</definedName>
    <definedName name="_27_大阪府">#REF!</definedName>
    <definedName name="_28_兵庫県">#REF!</definedName>
    <definedName name="_29_奈良県">#REF!</definedName>
    <definedName name="_30_和歌山県">#REF!</definedName>
    <definedName name="_31_鳥取県">#REF!</definedName>
    <definedName name="_32_島根県">#REF!</definedName>
    <definedName name="_33_岡山県">#REF!</definedName>
    <definedName name="_34_広島県">#REF!</definedName>
    <definedName name="_35_山口県">#REF!</definedName>
    <definedName name="_36_徳島県">#REF!</definedName>
    <definedName name="_37_香川県">#REF!</definedName>
    <definedName name="_38_愛媛県">#REF!</definedName>
    <definedName name="_39_高知県">#REF!</definedName>
    <definedName name="_40_福岡県">#REF!</definedName>
    <definedName name="_41_佐賀県">#REF!</definedName>
    <definedName name="_42_長崎県">#REF!</definedName>
    <definedName name="_43_熊本県">#REF!</definedName>
    <definedName name="_44_大分県">#REF!</definedName>
    <definedName name="_45_宮崎県">#REF!</definedName>
    <definedName name="_46_鹿児島県">#REF!</definedName>
    <definedName name="_47_沖縄県">#REF!</definedName>
    <definedName name="_Order1" hidden="1">255</definedName>
    <definedName name="_Order2" hidden="1">255</definedName>
    <definedName name="Autoshape1">#REF!</definedName>
    <definedName name="_xlnm.Print_Area" localSheetId="0">'パッケージ事業計画 '!$A$1:$N$48</definedName>
    <definedName name="_xlnm.Print_Area" localSheetId="1">パッケージ積算内訳!$A$1:$W$54</definedName>
    <definedName name="_xlnm.Print_Area">#REF!</definedName>
    <definedName name="syuukeihyou11">[1]集計表２!$A$3:$AD$109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76" l="1"/>
  <c r="C15" i="76"/>
  <c r="E11" i="76"/>
  <c r="B41" i="76"/>
  <c r="P37" i="76"/>
  <c r="S37" i="76"/>
  <c r="S24" i="76"/>
  <c r="P19" i="76"/>
  <c r="D18" i="75"/>
  <c r="D20" i="75" s="1"/>
  <c r="D9" i="76"/>
  <c r="D8" i="76"/>
  <c r="P20" i="76" l="1"/>
  <c r="P21" i="76"/>
  <c r="P22" i="76"/>
  <c r="P23" i="76"/>
  <c r="P27" i="76"/>
  <c r="P28" i="76"/>
  <c r="P29" i="76"/>
  <c r="P30" i="76"/>
  <c r="P31" i="76"/>
  <c r="P32" i="76"/>
  <c r="P33" i="76"/>
  <c r="P34" i="76"/>
  <c r="P35" i="76"/>
  <c r="P36" i="76"/>
  <c r="P24" i="76" l="1"/>
</calcChain>
</file>

<file path=xl/sharedStrings.xml><?xml version="1.0" encoding="utf-8"?>
<sst xmlns="http://schemas.openxmlformats.org/spreadsheetml/2006/main" count="80" uniqueCount="62">
  <si>
    <t>円</t>
    <rPh sb="0" eb="1">
      <t>エン</t>
    </rPh>
    <phoneticPr fontId="6"/>
  </si>
  <si>
    <t>法人名</t>
    <rPh sb="0" eb="2">
      <t>ホウジン</t>
    </rPh>
    <rPh sb="2" eb="3">
      <t>メイ</t>
    </rPh>
    <phoneticPr fontId="6"/>
  </si>
  <si>
    <t>合計</t>
    <rPh sb="0" eb="2">
      <t>ゴウケイ</t>
    </rPh>
    <phoneticPr fontId="6"/>
  </si>
  <si>
    <t>初期設定に要する費用</t>
    <rPh sb="0" eb="2">
      <t>ショキ</t>
    </rPh>
    <rPh sb="2" eb="4">
      <t>セッテイ</t>
    </rPh>
    <rPh sb="5" eb="6">
      <t>ヨウ</t>
    </rPh>
    <rPh sb="8" eb="10">
      <t>ヒヨウ</t>
    </rPh>
    <phoneticPr fontId="6"/>
  </si>
  <si>
    <t>【基本情報】</t>
    <rPh sb="1" eb="3">
      <t>キホン</t>
    </rPh>
    <rPh sb="3" eb="5">
      <t>ジョウホウ</t>
    </rPh>
    <phoneticPr fontId="6"/>
  </si>
  <si>
    <t>フリガナ</t>
    <phoneticPr fontId="6"/>
  </si>
  <si>
    <t>事業所名</t>
    <rPh sb="0" eb="3">
      <t>ジギョウショ</t>
    </rPh>
    <rPh sb="3" eb="4">
      <t>メイ</t>
    </rPh>
    <phoneticPr fontId="6"/>
  </si>
  <si>
    <t>実支出（予定）額：</t>
    <rPh sb="0" eb="1">
      <t>ジツ</t>
    </rPh>
    <rPh sb="4" eb="6">
      <t>ヨテイ</t>
    </rPh>
    <rPh sb="7" eb="8">
      <t>ガク</t>
    </rPh>
    <phoneticPr fontId="6"/>
  </si>
  <si>
    <t>No.</t>
    <phoneticPr fontId="6"/>
  </si>
  <si>
    <t>導入内容</t>
    <rPh sb="0" eb="2">
      <t>ドウニュウ</t>
    </rPh>
    <rPh sb="2" eb="4">
      <t>ナイヨウ</t>
    </rPh>
    <phoneticPr fontId="6"/>
  </si>
  <si>
    <t>数量</t>
    <rPh sb="0" eb="2">
      <t>スウリョウ</t>
    </rPh>
    <phoneticPr fontId="6"/>
  </si>
  <si>
    <t>単価</t>
    <rPh sb="0" eb="2">
      <t>タンカ</t>
    </rPh>
    <phoneticPr fontId="6"/>
  </si>
  <si>
    <t>機器導入費用</t>
    <rPh sb="0" eb="2">
      <t>キキ</t>
    </rPh>
    <rPh sb="2" eb="4">
      <t>ドウニュウ</t>
    </rPh>
    <rPh sb="4" eb="6">
      <t>ヒヨウ</t>
    </rPh>
    <phoneticPr fontId="6"/>
  </si>
  <si>
    <t>パソコン</t>
    <phoneticPr fontId="6"/>
  </si>
  <si>
    <t>スマートフォン</t>
    <phoneticPr fontId="6"/>
  </si>
  <si>
    <t>タブレット</t>
    <phoneticPr fontId="6"/>
  </si>
  <si>
    <t>インカム</t>
    <phoneticPr fontId="6"/>
  </si>
  <si>
    <t>機器の特徴：</t>
    <rPh sb="0" eb="2">
      <t>キキ</t>
    </rPh>
    <rPh sb="3" eb="5">
      <t>トクチョウ</t>
    </rPh>
    <phoneticPr fontId="6"/>
  </si>
  <si>
    <t>　　  機器名：</t>
    <rPh sb="4" eb="7">
      <t>キキメイ</t>
    </rPh>
    <phoneticPr fontId="6"/>
  </si>
  <si>
    <t>機能訓練支援</t>
    <rPh sb="0" eb="2">
      <t>キノウ</t>
    </rPh>
    <rPh sb="2" eb="4">
      <t>クンレン</t>
    </rPh>
    <rPh sb="4" eb="6">
      <t>シエン</t>
    </rPh>
    <phoneticPr fontId="6"/>
  </si>
  <si>
    <t>見守り・コミュニケーション</t>
  </si>
  <si>
    <t>　　　移動支援</t>
    <rPh sb="3" eb="5">
      <t>イドウ</t>
    </rPh>
    <rPh sb="5" eb="7">
      <t>シエン</t>
    </rPh>
    <phoneticPr fontId="6"/>
  </si>
  <si>
    <t>入浴支援</t>
  </si>
  <si>
    <t>排泄支援</t>
  </si>
  <si>
    <t>　　　移乗介護</t>
    <rPh sb="3" eb="5">
      <t>イジョウ</t>
    </rPh>
    <rPh sb="5" eb="7">
      <t>カイゴ</t>
    </rPh>
    <phoneticPr fontId="6"/>
  </si>
  <si>
    <t>機器の種別：</t>
    <rPh sb="0" eb="2">
      <t>キキ</t>
    </rPh>
    <rPh sb="3" eb="5">
      <t>シュベツ</t>
    </rPh>
    <phoneticPr fontId="6"/>
  </si>
  <si>
    <t>施設・事業所種別（指定を複数受けている場合は、補助上限額を適用する施設・事業所を選択）</t>
    <rPh sb="9" eb="11">
      <t>シテイ</t>
    </rPh>
    <rPh sb="12" eb="14">
      <t>フクスウ</t>
    </rPh>
    <rPh sb="14" eb="15">
      <t>ウ</t>
    </rPh>
    <rPh sb="19" eb="21">
      <t>バアイ</t>
    </rPh>
    <rPh sb="23" eb="25">
      <t>ホジョ</t>
    </rPh>
    <rPh sb="25" eb="28">
      <t>ジョウゲンガク</t>
    </rPh>
    <rPh sb="29" eb="31">
      <t>テキヨウ</t>
    </rPh>
    <rPh sb="33" eb="35">
      <t>シセツ</t>
    </rPh>
    <rPh sb="36" eb="39">
      <t>ジギョウショ</t>
    </rPh>
    <rPh sb="40" eb="42">
      <t>センタク</t>
    </rPh>
    <phoneticPr fontId="6"/>
  </si>
  <si>
    <t>台</t>
  </si>
  <si>
    <t>値引額
（合計）</t>
    <rPh sb="0" eb="2">
      <t>ネビ</t>
    </rPh>
    <rPh sb="2" eb="3">
      <t>ガク</t>
    </rPh>
    <rPh sb="5" eb="7">
      <t>ゴウケイ</t>
    </rPh>
    <phoneticPr fontId="6"/>
  </si>
  <si>
    <t>初期設定に要する費用
（合計）</t>
    <rPh sb="0" eb="2">
      <t>ショキ</t>
    </rPh>
    <rPh sb="2" eb="4">
      <t>セッテイ</t>
    </rPh>
    <rPh sb="5" eb="6">
      <t>ヨウ</t>
    </rPh>
    <rPh sb="8" eb="10">
      <t>ヒヨウ</t>
    </rPh>
    <rPh sb="12" eb="14">
      <t>ゴウケイ</t>
    </rPh>
    <phoneticPr fontId="6"/>
  </si>
  <si>
    <t>機器導入費用
（合計）</t>
    <rPh sb="0" eb="2">
      <t>キキ</t>
    </rPh>
    <rPh sb="2" eb="4">
      <t>ドウニュウ</t>
    </rPh>
    <rPh sb="4" eb="6">
      <t>ヒヨウ</t>
    </rPh>
    <rPh sb="8" eb="10">
      <t>ゴウケイ</t>
    </rPh>
    <phoneticPr fontId="6"/>
  </si>
  <si>
    <t>　</t>
    <phoneticPr fontId="6"/>
  </si>
  <si>
    <r>
      <rPr>
        <b/>
        <sz val="14"/>
        <rFont val="ＭＳ Ｐゴシック"/>
        <family val="3"/>
        <charset val="128"/>
        <scheme val="minor"/>
      </rPr>
      <t>備考</t>
    </r>
    <r>
      <rPr>
        <b/>
        <sz val="12"/>
        <rFont val="ＭＳ Ｐゴシック"/>
        <family val="3"/>
        <charset val="128"/>
        <scheme val="minor"/>
      </rPr>
      <t xml:space="preserve">
（特別な事情等があれば記載）</t>
    </r>
    <rPh sb="0" eb="2">
      <t>ビコウ</t>
    </rPh>
    <rPh sb="4" eb="6">
      <t>トクベツ</t>
    </rPh>
    <rPh sb="7" eb="9">
      <t>ジジョウ</t>
    </rPh>
    <rPh sb="9" eb="10">
      <t>トウ</t>
    </rPh>
    <rPh sb="14" eb="16">
      <t>キサイ</t>
    </rPh>
    <phoneticPr fontId="6"/>
  </si>
  <si>
    <t>　　　　　　　　通信環境機器等（Wi-Fi環境を整備するために必要な経費、記録ソフトウェア、システム管理サーバー、モデム、ルータ等）</t>
    <rPh sb="8" eb="10">
      <t>ツウシン</t>
    </rPh>
    <rPh sb="10" eb="12">
      <t>カンキョウ</t>
    </rPh>
    <rPh sb="12" eb="14">
      <t>キキ</t>
    </rPh>
    <rPh sb="14" eb="15">
      <t>トウ</t>
    </rPh>
    <rPh sb="21" eb="23">
      <t>カンキョウ</t>
    </rPh>
    <rPh sb="24" eb="26">
      <t>セイビ</t>
    </rPh>
    <rPh sb="31" eb="33">
      <t>ヒツヨウ</t>
    </rPh>
    <rPh sb="34" eb="36">
      <t>ケイヒ</t>
    </rPh>
    <rPh sb="37" eb="39">
      <t>キロク</t>
    </rPh>
    <rPh sb="50" eb="52">
      <t>カンリ</t>
    </rPh>
    <rPh sb="64" eb="65">
      <t>トウ</t>
    </rPh>
    <phoneticPr fontId="6"/>
  </si>
  <si>
    <t xml:space="preserve"> 　　　　通信環境機器等の費用も対象となる。ただし、見守り記機器を効果的に活用するために必要な機器等に限る。</t>
    <rPh sb="13" eb="15">
      <t>ヒヨウ</t>
    </rPh>
    <rPh sb="16" eb="18">
      <t>タイショウ</t>
    </rPh>
    <rPh sb="26" eb="28">
      <t>ミマモ</t>
    </rPh>
    <rPh sb="29" eb="30">
      <t>キ</t>
    </rPh>
    <rPh sb="30" eb="32">
      <t>キキ</t>
    </rPh>
    <rPh sb="33" eb="36">
      <t>コウカテキ</t>
    </rPh>
    <rPh sb="37" eb="39">
      <t>カツヨウ</t>
    </rPh>
    <rPh sb="44" eb="46">
      <t>ヒツヨウ</t>
    </rPh>
    <rPh sb="47" eb="49">
      <t>キキ</t>
    </rPh>
    <rPh sb="49" eb="50">
      <t>トウ</t>
    </rPh>
    <rPh sb="51" eb="52">
      <t>カギ</t>
    </rPh>
    <phoneticPr fontId="6"/>
  </si>
  <si>
    <t xml:space="preserve">       ※介護ロボット等において、「見守り・コミュニケーション」を選択している場合は、上記パソコン、スマートフォン、タブレット、インカム、ソフトウェアに加えて以下の</t>
    <rPh sb="8" eb="10">
      <t>カイゴ</t>
    </rPh>
    <rPh sb="14" eb="15">
      <t>トウ</t>
    </rPh>
    <rPh sb="21" eb="23">
      <t>ミマモ</t>
    </rPh>
    <rPh sb="36" eb="38">
      <t>センタク</t>
    </rPh>
    <rPh sb="42" eb="44">
      <t>バアイ</t>
    </rPh>
    <rPh sb="46" eb="48">
      <t>ジョウキ</t>
    </rPh>
    <rPh sb="79" eb="80">
      <t>クワ</t>
    </rPh>
    <phoneticPr fontId="6"/>
  </si>
  <si>
    <r>
      <t>　　　　　　　　ソフトウェア</t>
    </r>
    <r>
      <rPr>
        <sz val="10"/>
        <rFont val="ＭＳ Ｐゴシック"/>
        <family val="3"/>
        <charset val="128"/>
      </rPr>
      <t>（バックオフィス業務のためのソフトウェア（勤怠管理、シフト表作成、人事、給与などの業務）で、各種業務を一気通貫で行うことが可能なものに限る。）</t>
    </r>
    <rPh sb="22" eb="24">
      <t>ギョウム</t>
    </rPh>
    <rPh sb="35" eb="37">
      <t>キンタイ</t>
    </rPh>
    <rPh sb="37" eb="39">
      <t>カンリ</t>
    </rPh>
    <rPh sb="43" eb="44">
      <t>ヒョウ</t>
    </rPh>
    <rPh sb="44" eb="46">
      <t>サクセイ</t>
    </rPh>
    <rPh sb="47" eb="49">
      <t>ジンジ</t>
    </rPh>
    <rPh sb="50" eb="52">
      <t>キュウヨ</t>
    </rPh>
    <rPh sb="55" eb="57">
      <t>ギョウム</t>
    </rPh>
    <rPh sb="60" eb="62">
      <t>カクシュ</t>
    </rPh>
    <rPh sb="62" eb="64">
      <t>ギョウム</t>
    </rPh>
    <rPh sb="65" eb="67">
      <t>イッキ</t>
    </rPh>
    <rPh sb="67" eb="69">
      <t>ツウカン</t>
    </rPh>
    <rPh sb="70" eb="71">
      <t>オコナ</t>
    </rPh>
    <rPh sb="75" eb="77">
      <t>カノウ</t>
    </rPh>
    <rPh sb="81" eb="82">
      <t>カギ</t>
    </rPh>
    <phoneticPr fontId="6"/>
  </si>
  <si>
    <r>
      <t>　　　　　　　　ソフトウェア</t>
    </r>
    <r>
      <rPr>
        <sz val="10"/>
        <rFont val="ＭＳ Ｐゴシック"/>
        <family val="3"/>
        <charset val="128"/>
      </rPr>
      <t>（事業所での業務を支援するソフトウェア（記録業務、情報共有業務、請求業務）で、各種業務を一気通貫で行うことが可能なものに限る。）</t>
    </r>
    <rPh sb="15" eb="18">
      <t>ジギョウショ</t>
    </rPh>
    <rPh sb="20" eb="22">
      <t>ギョウム</t>
    </rPh>
    <rPh sb="23" eb="25">
      <t>シエン</t>
    </rPh>
    <rPh sb="34" eb="36">
      <t>キロク</t>
    </rPh>
    <rPh sb="36" eb="38">
      <t>ギョウム</t>
    </rPh>
    <rPh sb="39" eb="41">
      <t>ジョウホウ</t>
    </rPh>
    <rPh sb="41" eb="43">
      <t>キョウユウ</t>
    </rPh>
    <rPh sb="43" eb="45">
      <t>ギョウム</t>
    </rPh>
    <rPh sb="46" eb="48">
      <t>セイキュウ</t>
    </rPh>
    <rPh sb="48" eb="50">
      <t>ギョウム</t>
    </rPh>
    <rPh sb="53" eb="55">
      <t>カクシュ</t>
    </rPh>
    <rPh sb="55" eb="57">
      <t>ギョウム</t>
    </rPh>
    <rPh sb="58" eb="60">
      <t>イッキ</t>
    </rPh>
    <rPh sb="60" eb="62">
      <t>ツウカン</t>
    </rPh>
    <rPh sb="63" eb="64">
      <t>オコナ</t>
    </rPh>
    <rPh sb="68" eb="70">
      <t>カノウ</t>
    </rPh>
    <rPh sb="74" eb="75">
      <t>カギ</t>
    </rPh>
    <phoneticPr fontId="6"/>
  </si>
  <si>
    <t>　　　　　　　　ＡＩカメラ等（防犯、虐待防止、事故防止など、利用者の安全安心のために活用するカメラ）</t>
    <rPh sb="13" eb="14">
      <t>トウ</t>
    </rPh>
    <rPh sb="15" eb="17">
      <t>ボウハン</t>
    </rPh>
    <rPh sb="18" eb="20">
      <t>ギャクタイ</t>
    </rPh>
    <rPh sb="20" eb="22">
      <t>ボウシ</t>
    </rPh>
    <rPh sb="23" eb="25">
      <t>ジコ</t>
    </rPh>
    <rPh sb="25" eb="27">
      <t>ボウシ</t>
    </rPh>
    <rPh sb="30" eb="33">
      <t>リヨウシャ</t>
    </rPh>
    <rPh sb="34" eb="36">
      <t>アンゼン</t>
    </rPh>
    <rPh sb="36" eb="38">
      <t>アンシン</t>
    </rPh>
    <rPh sb="42" eb="44">
      <t>カツヨウ</t>
    </rPh>
    <phoneticPr fontId="6"/>
  </si>
  <si>
    <t>　【ＩＣＴ機器】</t>
    <rPh sb="5" eb="7">
      <t>キキ</t>
    </rPh>
    <phoneticPr fontId="6"/>
  </si>
  <si>
    <t>栄養管理支援</t>
    <rPh sb="0" eb="2">
      <t>エイヨウ</t>
    </rPh>
    <rPh sb="2" eb="4">
      <t>カンリ</t>
    </rPh>
    <rPh sb="4" eb="6">
      <t>シエン</t>
    </rPh>
    <phoneticPr fontId="6"/>
  </si>
  <si>
    <t>　【介護ロボット等】</t>
    <rPh sb="2" eb="4">
      <t>カイゴ</t>
    </rPh>
    <rPh sb="8" eb="9">
      <t>トウ</t>
    </rPh>
    <phoneticPr fontId="6"/>
  </si>
  <si>
    <t>（１）介護テクノロジーのパッケージ型の導入について、介護ロボット等とＩＣＴ機器の組み合わせを選択</t>
    <rPh sb="3" eb="5">
      <t>カイゴ</t>
    </rPh>
    <rPh sb="17" eb="18">
      <t>ガタ</t>
    </rPh>
    <rPh sb="19" eb="21">
      <t>ドウニュウ</t>
    </rPh>
    <rPh sb="26" eb="28">
      <t>カイゴ</t>
    </rPh>
    <rPh sb="32" eb="33">
      <t>トウ</t>
    </rPh>
    <rPh sb="37" eb="39">
      <t>キキ</t>
    </rPh>
    <rPh sb="40" eb="41">
      <t>ク</t>
    </rPh>
    <rPh sb="42" eb="43">
      <t>ア</t>
    </rPh>
    <rPh sb="46" eb="48">
      <t>センタク</t>
    </rPh>
    <phoneticPr fontId="6"/>
  </si>
  <si>
    <r>
      <rPr>
        <sz val="12"/>
        <rFont val="ＭＳ Ｐゴシック"/>
        <family val="3"/>
        <charset val="128"/>
      </rPr>
      <t>職員数（常勤換算数）</t>
    </r>
    <r>
      <rPr>
        <sz val="10"/>
        <color theme="1"/>
        <rFont val="ＭＳ Ｐゴシック"/>
        <family val="3"/>
        <charset val="128"/>
        <scheme val="minor"/>
      </rPr>
      <t>　【「全職員の月間勤務時間数」／「常勤職員の月間勤務時間数」にて算出（産休・育休、休職は除く）】</t>
    </r>
    <rPh sb="0" eb="3">
      <t>ショクインスウ</t>
    </rPh>
    <rPh sb="4" eb="6">
      <t>ジョウキン</t>
    </rPh>
    <rPh sb="6" eb="8">
      <t>カンサン</t>
    </rPh>
    <rPh sb="8" eb="9">
      <t>スウ</t>
    </rPh>
    <rPh sb="13" eb="16">
      <t>ゼンショクイン</t>
    </rPh>
    <rPh sb="17" eb="19">
      <t>ゲッカン</t>
    </rPh>
    <rPh sb="19" eb="21">
      <t>キンム</t>
    </rPh>
    <rPh sb="21" eb="24">
      <t>ジカンスウ</t>
    </rPh>
    <rPh sb="27" eb="29">
      <t>ジョウキン</t>
    </rPh>
    <rPh sb="29" eb="31">
      <t>ショクイン</t>
    </rPh>
    <rPh sb="32" eb="34">
      <t>ゲッカン</t>
    </rPh>
    <rPh sb="34" eb="36">
      <t>キンム</t>
    </rPh>
    <rPh sb="36" eb="39">
      <t>ジカンスウ</t>
    </rPh>
    <rPh sb="42" eb="44">
      <t>サンシュツ</t>
    </rPh>
    <rPh sb="45" eb="47">
      <t>サンキュウ</t>
    </rPh>
    <rPh sb="48" eb="50">
      <t>イクキュウ</t>
    </rPh>
    <rPh sb="51" eb="53">
      <t>キュウショク</t>
    </rPh>
    <rPh sb="54" eb="55">
      <t>ノゾ</t>
    </rPh>
    <phoneticPr fontId="6"/>
  </si>
  <si>
    <t>費用合計</t>
    <rPh sb="0" eb="2">
      <t>ヒヨウ</t>
    </rPh>
    <rPh sb="2" eb="4">
      <t>ゴウケイ</t>
    </rPh>
    <phoneticPr fontId="6"/>
  </si>
  <si>
    <t>見守り機器の導入に伴う通信環境整備に係る経費（積算内訳）</t>
    <rPh sb="0" eb="2">
      <t>ミマモ</t>
    </rPh>
    <rPh sb="20" eb="22">
      <t>ケイヒ</t>
    </rPh>
    <rPh sb="23" eb="25">
      <t>セキサン</t>
    </rPh>
    <rPh sb="25" eb="27">
      <t>ウチワケ</t>
    </rPh>
    <phoneticPr fontId="6"/>
  </si>
  <si>
    <t>通信環境整備費用（合計）</t>
    <rPh sb="0" eb="2">
      <t>ツウシン</t>
    </rPh>
    <rPh sb="2" eb="4">
      <t>カンキョウ</t>
    </rPh>
    <rPh sb="4" eb="6">
      <t>セイビ</t>
    </rPh>
    <rPh sb="6" eb="8">
      <t>ヒヨウ</t>
    </rPh>
    <rPh sb="9" eb="11">
      <t>ゴウケイ</t>
    </rPh>
    <phoneticPr fontId="6"/>
  </si>
  <si>
    <t>見守り機器の導入に伴う通信環境整備に係る経費（障害者支援施設、グループホームのみ）</t>
    <phoneticPr fontId="6"/>
  </si>
  <si>
    <t>【ICT機器】</t>
    <rPh sb="4" eb="6">
      <t>キキ</t>
    </rPh>
    <phoneticPr fontId="6"/>
  </si>
  <si>
    <t>【介護ロボット等】</t>
    <rPh sb="1" eb="3">
      <t>カイゴ</t>
    </rPh>
    <rPh sb="7" eb="8">
      <t>トウ</t>
    </rPh>
    <phoneticPr fontId="6"/>
  </si>
  <si>
    <t>令和８年度障害福祉分野の介護テクノロジー導入支援事業
（３）パッケージ型導入に伴う経費所要額調査票</t>
    <rPh sb="0" eb="2">
      <t>レイワ</t>
    </rPh>
    <rPh sb="3" eb="4">
      <t>ネン</t>
    </rPh>
    <rPh sb="4" eb="5">
      <t>ド</t>
    </rPh>
    <rPh sb="39" eb="40">
      <t>トモナ</t>
    </rPh>
    <rPh sb="41" eb="43">
      <t>ケイヒ</t>
    </rPh>
    <rPh sb="43" eb="45">
      <t>ショヨウ</t>
    </rPh>
    <rPh sb="45" eb="46">
      <t>ガク</t>
    </rPh>
    <rPh sb="46" eb="48">
      <t>チョウサ</t>
    </rPh>
    <rPh sb="48" eb="49">
      <t>ヒョウ</t>
    </rPh>
    <phoneticPr fontId="6"/>
  </si>
  <si>
    <t>（２）機器を導入する業務内容（概要）　</t>
    <rPh sb="3" eb="5">
      <t>キキ</t>
    </rPh>
    <rPh sb="6" eb="8">
      <t>ドウニュウ</t>
    </rPh>
    <rPh sb="10" eb="12">
      <t>ギョウム</t>
    </rPh>
    <rPh sb="12" eb="14">
      <t>ナイヨウ</t>
    </rPh>
    <rPh sb="15" eb="17">
      <t>ガイヨウ</t>
    </rPh>
    <phoneticPr fontId="6"/>
  </si>
  <si>
    <t>令和８年度障害福祉分野の介護テクノロジー導入支援事業
（３）パッケージ型導入に伴う経費所要額調査票 積算内訳書</t>
    <phoneticPr fontId="6"/>
  </si>
  <si>
    <t>※本内訳書の資料として、業者から徴した見積書の写しを添付してください</t>
    <phoneticPr fontId="6"/>
  </si>
  <si>
    <t>１．経費計画</t>
    <rPh sb="2" eb="4">
      <t>ケイヒ</t>
    </rPh>
    <rPh sb="4" eb="6">
      <t>ケイカク</t>
    </rPh>
    <phoneticPr fontId="6"/>
  </si>
  <si>
    <t>（１）実支出予定額　</t>
    <rPh sb="3" eb="4">
      <t>ジツ</t>
    </rPh>
    <rPh sb="6" eb="8">
      <t>ヨテイ</t>
    </rPh>
    <rPh sb="8" eb="9">
      <t>ガク</t>
    </rPh>
    <phoneticPr fontId="6"/>
  </si>
  <si>
    <r>
      <t>　　　</t>
    </r>
    <r>
      <rPr>
        <sz val="9"/>
        <color theme="1"/>
        <rFont val="ＭＳ Ｐゴシック"/>
        <family val="3"/>
        <charset val="128"/>
        <scheme val="minor"/>
      </rPr>
      <t>※実際にかかる費用の総額を記載</t>
    </r>
    <phoneticPr fontId="6"/>
  </si>
  <si>
    <t>（２）補助基本額</t>
    <rPh sb="3" eb="5">
      <t>ホジョ</t>
    </rPh>
    <rPh sb="5" eb="7">
      <t>キホン</t>
    </rPh>
    <rPh sb="7" eb="8">
      <t>ガク</t>
    </rPh>
    <phoneticPr fontId="6"/>
  </si>
  <si>
    <t>（３）補助所要額　</t>
    <rPh sb="3" eb="5">
      <t>ホジョ</t>
    </rPh>
    <rPh sb="5" eb="8">
      <t>ショヨウガク</t>
    </rPh>
    <phoneticPr fontId="6"/>
  </si>
  <si>
    <r>
      <t>　　　</t>
    </r>
    <r>
      <rPr>
        <sz val="9"/>
        <color theme="1"/>
        <rFont val="ＭＳ Ｐゴシック"/>
        <family val="3"/>
        <charset val="128"/>
        <scheme val="minor"/>
      </rPr>
      <t>※【1(2)×３／４にて算出（千円未満切捨）】</t>
    </r>
    <phoneticPr fontId="6"/>
  </si>
  <si>
    <t>２．事業計画</t>
    <rPh sb="2" eb="4">
      <t>ジギョウ</t>
    </rPh>
    <rPh sb="4" eb="6">
      <t>ケイカク</t>
    </rPh>
    <phoneticPr fontId="6"/>
  </si>
  <si>
    <t>　　　　※上限1,000万円【1(1)が1,000万円以下の場合は、1(1)の金額が自動入力】</t>
    <rPh sb="42" eb="44">
      <t>ジドウ</t>
    </rPh>
    <rPh sb="44" eb="46">
      <t>ニュウリョク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</si>
</sst>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41" formatCode="_ * #,##0_ ;_ * \-#,##0_ ;_ * &quot;-&quot;_ ;_ @_ "/>
    <numFmt numFmtId="176" formatCode="0.0_ &quot;人&quot;"/>
    <numFmt numFmtId="177" formatCode="0&quot;人&quot;"/>
    <numFmt numFmtId="178" formatCode="0.0%"/>
    <numFmt numFmtId="179" formatCode="#,##0_ &quot;ページ&quot;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1">
    <xf numFmtId="0" fontId="0" fillId="0" borderId="0"/>
    <xf numFmtId="38" fontId="5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6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86">
    <xf numFmtId="0" fontId="0" fillId="0" borderId="0" xfId="0"/>
    <xf numFmtId="0" fontId="10" fillId="0" borderId="0" xfId="5" applyFont="1">
      <alignment vertical="center"/>
    </xf>
    <xf numFmtId="0" fontId="13" fillId="0" borderId="0" xfId="5" applyFont="1">
      <alignment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13" fillId="0" borderId="0" xfId="5" applyFont="1" applyProtection="1">
      <alignment vertical="center"/>
      <protection locked="0"/>
    </xf>
    <xf numFmtId="6" fontId="9" fillId="0" borderId="0" xfId="3" applyFont="1" applyFill="1" applyBorder="1" applyAlignment="1" applyProtection="1">
      <alignment vertical="center"/>
    </xf>
    <xf numFmtId="0" fontId="9" fillId="0" borderId="2" xfId="5" applyFont="1" applyBorder="1" applyAlignment="1" applyProtection="1">
      <alignment horizontal="center" vertical="center"/>
      <protection locked="0"/>
    </xf>
    <xf numFmtId="0" fontId="15" fillId="0" borderId="0" xfId="5" applyFont="1" applyProtection="1">
      <alignment vertical="center"/>
      <protection locked="0"/>
    </xf>
    <xf numFmtId="0" fontId="8" fillId="0" borderId="0" xfId="5">
      <alignment vertical="center"/>
    </xf>
    <xf numFmtId="0" fontId="8" fillId="0" borderId="0" xfId="5" applyProtection="1">
      <alignment vertical="center"/>
      <protection locked="0"/>
    </xf>
    <xf numFmtId="0" fontId="24" fillId="0" borderId="0" xfId="5" applyFont="1" applyProtection="1">
      <alignment vertical="center"/>
      <protection locked="0"/>
    </xf>
    <xf numFmtId="0" fontId="30" fillId="0" borderId="9" xfId="5" applyFont="1" applyBorder="1" applyAlignment="1" applyProtection="1">
      <alignment horizontal="right" vertical="center"/>
      <protection locked="0"/>
    </xf>
    <xf numFmtId="0" fontId="30" fillId="5" borderId="10" xfId="5" applyFont="1" applyFill="1" applyBorder="1" applyProtection="1">
      <alignment vertical="center"/>
      <protection locked="0"/>
    </xf>
    <xf numFmtId="0" fontId="9" fillId="0" borderId="0" xfId="5" applyFont="1" applyProtection="1">
      <alignment vertical="center"/>
      <protection locked="0"/>
    </xf>
    <xf numFmtId="0" fontId="30" fillId="0" borderId="0" xfId="5" applyFont="1" applyProtection="1">
      <alignment vertical="center"/>
      <protection locked="0"/>
    </xf>
    <xf numFmtId="0" fontId="13" fillId="3" borderId="2" xfId="5" applyFont="1" applyFill="1" applyBorder="1" applyAlignment="1" applyProtection="1">
      <alignment horizontal="center" vertical="center"/>
      <protection locked="0"/>
    </xf>
    <xf numFmtId="0" fontId="8" fillId="0" borderId="0" xfId="5" applyAlignment="1" applyProtection="1">
      <alignment horizontal="left" vertical="top" wrapText="1"/>
      <protection locked="0"/>
    </xf>
    <xf numFmtId="41" fontId="30" fillId="0" borderId="0" xfId="3" applyNumberFormat="1" applyFont="1" applyFill="1" applyBorder="1" applyAlignment="1" applyProtection="1">
      <alignment horizontal="right" vertical="center"/>
    </xf>
    <xf numFmtId="0" fontId="24" fillId="0" borderId="0" xfId="5" applyFont="1" applyAlignment="1" applyProtection="1">
      <alignment horizontal="center" vertical="center"/>
      <protection locked="0"/>
    </xf>
    <xf numFmtId="0" fontId="1" fillId="0" borderId="0" xfId="15" applyProtection="1">
      <alignment vertical="center"/>
      <protection locked="0"/>
    </xf>
    <xf numFmtId="0" fontId="21" fillId="0" borderId="0" xfId="15" applyFont="1" applyAlignment="1" applyProtection="1">
      <alignment horizontal="center" vertical="center"/>
      <protection locked="0"/>
    </xf>
    <xf numFmtId="0" fontId="22" fillId="0" borderId="0" xfId="15" applyFont="1" applyAlignment="1" applyProtection="1">
      <alignment horizontal="center" vertical="center" shrinkToFit="1"/>
      <protection locked="0"/>
    </xf>
    <xf numFmtId="0" fontId="10" fillId="0" borderId="0" xfId="15" applyFont="1" applyProtection="1">
      <alignment vertical="center"/>
      <protection locked="0"/>
    </xf>
    <xf numFmtId="0" fontId="12" fillId="0" borderId="0" xfId="15" applyFont="1" applyAlignment="1" applyProtection="1">
      <alignment horizontal="center" vertical="center"/>
      <protection locked="0"/>
    </xf>
    <xf numFmtId="0" fontId="1" fillId="0" borderId="0" xfId="15">
      <alignment vertical="center"/>
    </xf>
    <xf numFmtId="0" fontId="11" fillId="0" borderId="0" xfId="15" applyFont="1" applyAlignment="1">
      <alignment horizontal="center" vertical="center"/>
    </xf>
    <xf numFmtId="0" fontId="10" fillId="0" borderId="0" xfId="15" applyFont="1">
      <alignment vertical="center"/>
    </xf>
    <xf numFmtId="0" fontId="5" fillId="0" borderId="0" xfId="18">
      <alignment vertical="center"/>
    </xf>
    <xf numFmtId="0" fontId="29" fillId="0" borderId="0" xfId="18" applyFont="1">
      <alignment vertical="center"/>
    </xf>
    <xf numFmtId="178" fontId="27" fillId="0" borderId="0" xfId="18" applyNumberFormat="1" applyFont="1">
      <alignment vertical="center"/>
    </xf>
    <xf numFmtId="0" fontId="27" fillId="0" borderId="0" xfId="18" applyFont="1">
      <alignment vertical="center"/>
    </xf>
    <xf numFmtId="179" fontId="5" fillId="0" borderId="0" xfId="18" applyNumberFormat="1" applyAlignment="1">
      <alignment vertical="center" shrinkToFit="1"/>
    </xf>
    <xf numFmtId="0" fontId="5" fillId="0" borderId="0" xfId="18" applyAlignment="1">
      <alignment vertical="center" shrinkToFit="1"/>
    </xf>
    <xf numFmtId="0" fontId="5" fillId="0" borderId="0" xfId="18" applyAlignment="1">
      <alignment horizontal="center" vertical="center" shrinkToFit="1"/>
    </xf>
    <xf numFmtId="0" fontId="28" fillId="0" borderId="0" xfId="18" applyFont="1" applyAlignment="1">
      <alignment horizontal="center" vertical="center" wrapText="1"/>
    </xf>
    <xf numFmtId="0" fontId="5" fillId="0" borderId="0" xfId="18" applyAlignment="1">
      <alignment horizontal="center" vertical="center" wrapText="1"/>
    </xf>
    <xf numFmtId="0" fontId="8" fillId="0" borderId="0" xfId="18" applyFont="1">
      <alignment vertical="center"/>
    </xf>
    <xf numFmtId="0" fontId="32" fillId="0" borderId="0" xfId="18" applyFont="1">
      <alignment vertical="center"/>
    </xf>
    <xf numFmtId="0" fontId="30" fillId="0" borderId="0" xfId="18" applyFont="1">
      <alignment vertical="center"/>
    </xf>
    <xf numFmtId="0" fontId="31" fillId="0" borderId="0" xfId="18" applyFont="1">
      <alignment vertical="center"/>
    </xf>
    <xf numFmtId="0" fontId="24" fillId="0" borderId="0" xfId="18" applyFont="1">
      <alignment vertical="center"/>
    </xf>
    <xf numFmtId="0" fontId="5" fillId="0" borderId="0" xfId="18" applyProtection="1">
      <alignment vertical="center"/>
      <protection locked="0"/>
    </xf>
    <xf numFmtId="41" fontId="32" fillId="0" borderId="0" xfId="18" applyNumberFormat="1" applyFont="1" applyAlignment="1">
      <alignment horizontal="center" vertical="center"/>
    </xf>
    <xf numFmtId="0" fontId="18" fillId="0" borderId="0" xfId="18" applyFont="1">
      <alignment vertical="center"/>
    </xf>
    <xf numFmtId="0" fontId="10" fillId="0" borderId="0" xfId="18" applyFont="1">
      <alignment vertical="center"/>
    </xf>
    <xf numFmtId="0" fontId="5" fillId="0" borderId="0" xfId="18" applyAlignment="1">
      <alignment horizontal="left" vertical="center"/>
    </xf>
    <xf numFmtId="0" fontId="32" fillId="0" borderId="0" xfId="18" applyFont="1" applyAlignment="1">
      <alignment horizontal="center" vertical="center"/>
    </xf>
    <xf numFmtId="0" fontId="32" fillId="0" borderId="0" xfId="18" applyFont="1" applyAlignment="1">
      <alignment horizontal="left" vertical="center"/>
    </xf>
    <xf numFmtId="0" fontId="9" fillId="0" borderId="0" xfId="18" applyFont="1">
      <alignment vertical="center"/>
    </xf>
    <xf numFmtId="0" fontId="32" fillId="0" borderId="0" xfId="18" applyFont="1" applyAlignment="1">
      <alignment horizontal="right" vertical="center"/>
    </xf>
    <xf numFmtId="41" fontId="24" fillId="0" borderId="0" xfId="18" applyNumberFormat="1" applyFont="1" applyAlignment="1">
      <alignment horizontal="center" vertical="center"/>
    </xf>
    <xf numFmtId="177" fontId="27" fillId="0" borderId="0" xfId="18" applyNumberFormat="1" applyFont="1" applyAlignment="1">
      <alignment horizontal="center" vertical="center"/>
    </xf>
    <xf numFmtId="177" fontId="5" fillId="0" borderId="0" xfId="18" applyNumberFormat="1" applyAlignment="1">
      <alignment horizontal="center" vertical="center" shrinkToFit="1"/>
    </xf>
    <xf numFmtId="0" fontId="22" fillId="0" borderId="0" xfId="18" applyFont="1" applyAlignment="1">
      <alignment horizontal="center" vertical="center" shrinkToFit="1"/>
    </xf>
    <xf numFmtId="0" fontId="22" fillId="0" borderId="0" xfId="18" applyFont="1" applyAlignment="1">
      <alignment horizontal="center" vertical="center"/>
    </xf>
    <xf numFmtId="0" fontId="34" fillId="0" borderId="0" xfId="18" applyFont="1" applyAlignment="1">
      <alignment horizontal="left" vertical="center"/>
    </xf>
    <xf numFmtId="0" fontId="11" fillId="0" borderId="0" xfId="18" applyFont="1" applyAlignment="1">
      <alignment horizontal="center" vertical="center" wrapText="1"/>
    </xf>
    <xf numFmtId="0" fontId="23" fillId="0" borderId="0" xfId="18" applyFont="1" applyAlignment="1">
      <alignment horizontal="center" vertical="center"/>
    </xf>
    <xf numFmtId="0" fontId="20" fillId="0" borderId="0" xfId="18" applyFont="1">
      <alignment vertical="center"/>
    </xf>
    <xf numFmtId="0" fontId="19" fillId="0" borderId="0" xfId="18" applyFont="1">
      <alignment vertical="center"/>
    </xf>
    <xf numFmtId="0" fontId="13" fillId="0" borderId="0" xfId="5" applyFont="1" applyAlignment="1" applyProtection="1">
      <alignment horizontal="left" vertical="center"/>
      <protection locked="0"/>
    </xf>
    <xf numFmtId="0" fontId="13" fillId="0" borderId="0" xfId="5" applyFont="1" applyAlignment="1" applyProtection="1">
      <alignment horizontal="center" vertical="center"/>
      <protection locked="0"/>
    </xf>
    <xf numFmtId="0" fontId="9" fillId="0" borderId="0" xfId="5" applyFont="1" applyAlignment="1" applyProtection="1">
      <alignment horizontal="center" vertical="center"/>
      <protection locked="0"/>
    </xf>
    <xf numFmtId="0" fontId="9" fillId="0" borderId="0" xfId="5" applyFont="1" applyAlignment="1" applyProtection="1">
      <alignment horizontal="right" vertical="center"/>
      <protection locked="0"/>
    </xf>
    <xf numFmtId="0" fontId="9" fillId="0" borderId="0" xfId="5" applyFont="1" applyAlignment="1" applyProtection="1">
      <alignment vertical="top"/>
      <protection locked="0"/>
    </xf>
    <xf numFmtId="0" fontId="9" fillId="0" borderId="1" xfId="5" applyFont="1" applyBorder="1" applyAlignment="1" applyProtection="1">
      <alignment vertical="top"/>
      <protection locked="0"/>
    </xf>
    <xf numFmtId="0" fontId="35" fillId="0" borderId="0" xfId="5" applyFont="1" applyProtection="1">
      <alignment vertical="center"/>
      <protection locked="0"/>
    </xf>
    <xf numFmtId="0" fontId="30" fillId="0" borderId="10" xfId="5" applyFont="1" applyBorder="1" applyAlignment="1" applyProtection="1">
      <alignment horizontal="center" vertical="center"/>
      <protection locked="0"/>
    </xf>
    <xf numFmtId="0" fontId="22" fillId="0" borderId="0" xfId="15" applyFont="1" applyAlignment="1" applyProtection="1">
      <alignment vertical="center" shrinkToFit="1"/>
      <protection locked="0"/>
    </xf>
    <xf numFmtId="0" fontId="5" fillId="0" borderId="0" xfId="18" applyAlignment="1">
      <alignment horizontal="center" vertical="center" wrapText="1"/>
    </xf>
    <xf numFmtId="0" fontId="32" fillId="0" borderId="0" xfId="18" applyFont="1" applyAlignment="1">
      <alignment horizontal="center" vertical="center"/>
    </xf>
    <xf numFmtId="0" fontId="5" fillId="4" borderId="0" xfId="18" applyFill="1" applyAlignment="1" applyProtection="1">
      <alignment horizontal="left" vertical="center"/>
      <protection locked="0"/>
    </xf>
    <xf numFmtId="0" fontId="30" fillId="0" borderId="2" xfId="18" applyFont="1" applyBorder="1" applyAlignment="1">
      <alignment horizontal="left" vertical="top" wrapText="1"/>
    </xf>
    <xf numFmtId="0" fontId="5" fillId="4" borderId="18" xfId="18" applyFill="1" applyBorder="1" applyAlignment="1">
      <alignment horizontal="left" vertical="center" shrinkToFit="1"/>
    </xf>
    <xf numFmtId="0" fontId="5" fillId="4" borderId="20" xfId="18" applyFill="1" applyBorder="1" applyAlignment="1">
      <alignment horizontal="left" vertical="center" shrinkToFit="1"/>
    </xf>
    <xf numFmtId="0" fontId="5" fillId="4" borderId="21" xfId="18" applyFill="1" applyBorder="1" applyAlignment="1">
      <alignment horizontal="left" vertical="center" shrinkToFit="1"/>
    </xf>
    <xf numFmtId="176" fontId="21" fillId="0" borderId="14" xfId="18" applyNumberFormat="1" applyFont="1" applyBorder="1" applyAlignment="1">
      <alignment horizontal="center" vertical="center"/>
    </xf>
    <xf numFmtId="176" fontId="21" fillId="0" borderId="16" xfId="18" applyNumberFormat="1" applyFont="1" applyBorder="1" applyAlignment="1">
      <alignment horizontal="center" vertical="center"/>
    </xf>
    <xf numFmtId="176" fontId="21" fillId="0" borderId="17" xfId="18" applyNumberFormat="1" applyFont="1" applyBorder="1" applyAlignment="1">
      <alignment horizontal="center" vertical="center"/>
    </xf>
    <xf numFmtId="0" fontId="32" fillId="0" borderId="9" xfId="18" applyFont="1" applyBorder="1" applyAlignment="1">
      <alignment horizontal="center" vertical="center"/>
    </xf>
    <xf numFmtId="0" fontId="32" fillId="0" borderId="25" xfId="18" applyFont="1" applyBorder="1" applyAlignment="1">
      <alignment horizontal="center" vertical="center"/>
    </xf>
    <xf numFmtId="0" fontId="32" fillId="0" borderId="10" xfId="18" applyFont="1" applyBorder="1" applyAlignment="1">
      <alignment horizontal="center" vertical="center"/>
    </xf>
    <xf numFmtId="0" fontId="32" fillId="0" borderId="30" xfId="18" applyFont="1" applyBorder="1" applyAlignment="1">
      <alignment horizontal="center" vertical="center"/>
    </xf>
    <xf numFmtId="0" fontId="32" fillId="0" borderId="5" xfId="18" applyFont="1" applyBorder="1" applyAlignment="1">
      <alignment horizontal="center" vertical="center"/>
    </xf>
    <xf numFmtId="0" fontId="32" fillId="0" borderId="6" xfId="18" applyFont="1" applyBorder="1" applyAlignment="1">
      <alignment horizontal="center" vertical="center"/>
    </xf>
    <xf numFmtId="0" fontId="32" fillId="0" borderId="31" xfId="18" applyFont="1" applyBorder="1" applyAlignment="1">
      <alignment horizontal="center" vertical="center"/>
    </xf>
    <xf numFmtId="0" fontId="32" fillId="0" borderId="32" xfId="18" applyFont="1" applyBorder="1" applyAlignment="1">
      <alignment horizontal="center" vertical="center"/>
    </xf>
    <xf numFmtId="0" fontId="32" fillId="0" borderId="4" xfId="18" applyFont="1" applyBorder="1" applyAlignment="1">
      <alignment horizontal="center" vertical="center"/>
    </xf>
    <xf numFmtId="0" fontId="32" fillId="0" borderId="1" xfId="18" applyFont="1" applyBorder="1" applyAlignment="1">
      <alignment horizontal="center" vertical="center"/>
    </xf>
    <xf numFmtId="0" fontId="32" fillId="0" borderId="3" xfId="18" applyFont="1" applyBorder="1" applyAlignment="1">
      <alignment horizontal="center" vertical="center"/>
    </xf>
    <xf numFmtId="0" fontId="11" fillId="0" borderId="0" xfId="18" applyFont="1" applyAlignment="1">
      <alignment horizontal="center" vertical="center" wrapText="1"/>
    </xf>
    <xf numFmtId="0" fontId="28" fillId="4" borderId="37" xfId="18" applyFont="1" applyFill="1" applyBorder="1" applyAlignment="1">
      <alignment horizontal="center" vertical="center"/>
    </xf>
    <xf numFmtId="0" fontId="25" fillId="4" borderId="36" xfId="18" applyFont="1" applyFill="1" applyBorder="1" applyAlignment="1">
      <alignment horizontal="center" vertical="center"/>
    </xf>
    <xf numFmtId="0" fontId="32" fillId="0" borderId="11" xfId="18" applyFont="1" applyBorder="1" applyAlignment="1">
      <alignment horizontal="left" vertical="center"/>
    </xf>
    <xf numFmtId="0" fontId="32" fillId="0" borderId="12" xfId="18" applyFont="1" applyBorder="1" applyAlignment="1">
      <alignment horizontal="left" vertical="center"/>
    </xf>
    <xf numFmtId="0" fontId="32" fillId="0" borderId="13" xfId="18" applyFont="1" applyBorder="1" applyAlignment="1">
      <alignment horizontal="left" vertical="center"/>
    </xf>
    <xf numFmtId="0" fontId="32" fillId="4" borderId="14" xfId="18" applyFont="1" applyFill="1" applyBorder="1" applyAlignment="1">
      <alignment horizontal="center" vertical="center"/>
    </xf>
    <xf numFmtId="0" fontId="32" fillId="4" borderId="35" xfId="18" applyFont="1" applyFill="1" applyBorder="1" applyAlignment="1">
      <alignment horizontal="center" vertical="center"/>
    </xf>
    <xf numFmtId="0" fontId="32" fillId="0" borderId="15" xfId="18" applyFont="1" applyBorder="1" applyAlignment="1">
      <alignment horizontal="left" vertical="center"/>
    </xf>
    <xf numFmtId="0" fontId="32" fillId="0" borderId="16" xfId="18" applyFont="1" applyBorder="1" applyAlignment="1">
      <alignment horizontal="left" vertical="center"/>
    </xf>
    <xf numFmtId="0" fontId="32" fillId="0" borderId="17" xfId="18" applyFont="1" applyBorder="1" applyAlignment="1">
      <alignment horizontal="left" vertical="center"/>
    </xf>
    <xf numFmtId="0" fontId="28" fillId="4" borderId="18" xfId="18" applyFont="1" applyFill="1" applyBorder="1" applyAlignment="1">
      <alignment horizontal="center" vertical="center"/>
    </xf>
    <xf numFmtId="0" fontId="25" fillId="4" borderId="34" xfId="18" applyFont="1" applyFill="1" applyBorder="1" applyAlignment="1">
      <alignment horizontal="center" vertical="center"/>
    </xf>
    <xf numFmtId="0" fontId="32" fillId="0" borderId="19" xfId="18" applyFont="1" applyBorder="1" applyAlignment="1">
      <alignment horizontal="left" vertical="center"/>
    </xf>
    <xf numFmtId="0" fontId="32" fillId="0" borderId="20" xfId="18" applyFont="1" applyBorder="1" applyAlignment="1">
      <alignment horizontal="left" vertical="center"/>
    </xf>
    <xf numFmtId="0" fontId="32" fillId="0" borderId="21" xfId="18" applyFont="1" applyBorder="1" applyAlignment="1">
      <alignment horizontal="left" vertical="center"/>
    </xf>
    <xf numFmtId="0" fontId="32" fillId="4" borderId="33" xfId="18" applyFont="1" applyFill="1" applyBorder="1" applyAlignment="1">
      <alignment horizontal="center" vertical="center"/>
    </xf>
    <xf numFmtId="0" fontId="32" fillId="4" borderId="3" xfId="18" applyFont="1" applyFill="1" applyBorder="1" applyAlignment="1">
      <alignment horizontal="center" vertical="center"/>
    </xf>
    <xf numFmtId="0" fontId="32" fillId="0" borderId="4" xfId="18" applyFont="1" applyBorder="1" applyAlignment="1">
      <alignment horizontal="left" vertical="center"/>
    </xf>
    <xf numFmtId="0" fontId="32" fillId="0" borderId="1" xfId="18" applyFont="1" applyBorder="1" applyAlignment="1">
      <alignment horizontal="left" vertical="center"/>
    </xf>
    <xf numFmtId="0" fontId="32" fillId="0" borderId="22" xfId="18" applyFont="1" applyBorder="1" applyAlignment="1">
      <alignment horizontal="left" vertical="center"/>
    </xf>
    <xf numFmtId="0" fontId="32" fillId="4" borderId="23" xfId="18" applyFont="1" applyFill="1" applyBorder="1" applyAlignment="1">
      <alignment horizontal="left" vertical="center" shrinkToFit="1"/>
    </xf>
    <xf numFmtId="0" fontId="32" fillId="4" borderId="0" xfId="18" applyFont="1" applyFill="1" applyAlignment="1">
      <alignment horizontal="left" vertical="center" shrinkToFit="1"/>
    </xf>
    <xf numFmtId="0" fontId="32" fillId="4" borderId="24" xfId="18" applyFont="1" applyFill="1" applyBorder="1" applyAlignment="1">
      <alignment horizontal="left" vertical="center" shrinkToFit="1"/>
    </xf>
    <xf numFmtId="0" fontId="26" fillId="0" borderId="14" xfId="18" applyFont="1" applyBorder="1" applyAlignment="1">
      <alignment horizontal="center" vertical="center"/>
    </xf>
    <xf numFmtId="0" fontId="26" fillId="0" borderId="16" xfId="18" applyFont="1" applyBorder="1" applyAlignment="1">
      <alignment horizontal="center" vertical="center"/>
    </xf>
    <xf numFmtId="0" fontId="26" fillId="0" borderId="17" xfId="18" applyFont="1" applyBorder="1" applyAlignment="1">
      <alignment horizontal="center" vertical="center"/>
    </xf>
    <xf numFmtId="0" fontId="11" fillId="0" borderId="0" xfId="5" applyFont="1" applyAlignment="1" applyProtection="1">
      <alignment horizontal="center" vertical="center" wrapText="1"/>
      <protection locked="0"/>
    </xf>
    <xf numFmtId="0" fontId="11" fillId="0" borderId="0" xfId="5" applyFont="1" applyAlignment="1" applyProtection="1">
      <alignment horizontal="center" vertical="center"/>
      <protection locked="0"/>
    </xf>
    <xf numFmtId="0" fontId="14" fillId="0" borderId="26" xfId="5" applyFont="1" applyBorder="1" applyAlignment="1">
      <alignment horizontal="left" vertical="top" shrinkToFit="1"/>
    </xf>
    <xf numFmtId="0" fontId="14" fillId="0" borderId="27" xfId="5" applyFont="1" applyBorder="1" applyAlignment="1">
      <alignment horizontal="left" vertical="top" shrinkToFit="1"/>
    </xf>
    <xf numFmtId="0" fontId="23" fillId="0" borderId="28" xfId="5" applyFont="1" applyBorder="1" applyAlignment="1">
      <alignment horizontal="left" vertical="top" shrinkToFit="1"/>
    </xf>
    <xf numFmtId="0" fontId="14" fillId="0" borderId="4" xfId="5" applyFont="1" applyBorder="1" applyAlignment="1">
      <alignment horizontal="left" vertical="top" shrinkToFit="1"/>
    </xf>
    <xf numFmtId="0" fontId="14" fillId="0" borderId="1" xfId="5" applyFont="1" applyBorder="1" applyAlignment="1">
      <alignment horizontal="left" vertical="top" shrinkToFit="1"/>
    </xf>
    <xf numFmtId="0" fontId="23" fillId="0" borderId="22" xfId="5" applyFont="1" applyBorder="1" applyAlignment="1">
      <alignment horizontal="left" vertical="top" shrinkToFit="1"/>
    </xf>
    <xf numFmtId="0" fontId="12" fillId="0" borderId="0" xfId="5" applyFont="1" applyAlignment="1" applyProtection="1">
      <alignment horizontal="right" vertical="center" shrinkToFit="1"/>
      <protection locked="0"/>
    </xf>
    <xf numFmtId="41" fontId="12" fillId="2" borderId="0" xfId="3" applyNumberFormat="1" applyFont="1" applyFill="1" applyBorder="1" applyAlignment="1" applyProtection="1">
      <alignment horizontal="right" vertical="center"/>
    </xf>
    <xf numFmtId="6" fontId="12" fillId="2" borderId="0" xfId="3" applyFont="1" applyFill="1" applyBorder="1" applyAlignment="1" applyProtection="1">
      <alignment horizontal="right" vertical="center"/>
    </xf>
    <xf numFmtId="6" fontId="12" fillId="2" borderId="29" xfId="3" applyFont="1" applyFill="1" applyBorder="1" applyAlignment="1" applyProtection="1">
      <alignment horizontal="right" vertical="center"/>
    </xf>
    <xf numFmtId="0" fontId="16" fillId="0" borderId="0" xfId="5" applyFont="1" applyAlignment="1" applyProtection="1">
      <alignment horizontal="center" vertical="center"/>
      <protection locked="0"/>
    </xf>
    <xf numFmtId="0" fontId="26" fillId="0" borderId="0" xfId="5" applyFont="1" applyAlignment="1" applyProtection="1">
      <alignment horizontal="center" vertical="center"/>
      <protection locked="0"/>
    </xf>
    <xf numFmtId="0" fontId="30" fillId="0" borderId="0" xfId="5" applyFont="1" applyProtection="1">
      <alignment vertical="center"/>
      <protection locked="0"/>
    </xf>
    <xf numFmtId="0" fontId="13" fillId="3" borderId="2" xfId="5" applyFont="1" applyFill="1" applyBorder="1" applyAlignment="1" applyProtection="1">
      <alignment horizontal="center" vertical="center" wrapText="1" shrinkToFit="1"/>
      <protection locked="0"/>
    </xf>
    <xf numFmtId="0" fontId="13" fillId="3" borderId="2" xfId="5" applyFont="1" applyFill="1" applyBorder="1" applyAlignment="1" applyProtection="1">
      <alignment horizontal="center" vertical="center" shrinkToFit="1"/>
      <protection locked="0"/>
    </xf>
    <xf numFmtId="0" fontId="13" fillId="3" borderId="9" xfId="5" applyFont="1" applyFill="1" applyBorder="1" applyAlignment="1" applyProtection="1">
      <alignment horizontal="center" vertical="center" wrapText="1" shrinkToFit="1"/>
      <protection locked="0"/>
    </xf>
    <xf numFmtId="0" fontId="13" fillId="3" borderId="10" xfId="5" applyFont="1" applyFill="1" applyBorder="1" applyAlignment="1" applyProtection="1">
      <alignment horizontal="center" vertical="center" shrinkToFit="1"/>
      <protection locked="0"/>
    </xf>
    <xf numFmtId="41" fontId="9" fillId="2" borderId="2" xfId="3" applyNumberFormat="1" applyFont="1" applyFill="1" applyBorder="1" applyAlignment="1" applyProtection="1">
      <alignment vertical="center"/>
    </xf>
    <xf numFmtId="6" fontId="9" fillId="2" borderId="2" xfId="3" applyFont="1" applyFill="1" applyBorder="1" applyAlignment="1" applyProtection="1">
      <alignment vertical="center"/>
    </xf>
    <xf numFmtId="41" fontId="9" fillId="2" borderId="9" xfId="3" applyNumberFormat="1" applyFont="1" applyFill="1" applyBorder="1" applyAlignment="1" applyProtection="1">
      <alignment vertical="center"/>
      <protection locked="0"/>
    </xf>
    <xf numFmtId="6" fontId="9" fillId="2" borderId="10" xfId="3" applyFont="1" applyFill="1" applyBorder="1" applyAlignment="1" applyProtection="1">
      <alignment vertical="center"/>
      <protection locked="0"/>
    </xf>
    <xf numFmtId="38" fontId="9" fillId="0" borderId="9" xfId="3" applyNumberFormat="1" applyFont="1" applyBorder="1" applyAlignment="1" applyProtection="1">
      <alignment vertical="center" shrinkToFit="1"/>
      <protection locked="0"/>
    </xf>
    <xf numFmtId="38" fontId="9" fillId="0" borderId="10" xfId="3" applyNumberFormat="1" applyFont="1" applyBorder="1" applyAlignment="1" applyProtection="1">
      <alignment vertical="center" shrinkToFit="1"/>
      <protection locked="0"/>
    </xf>
    <xf numFmtId="0" fontId="13" fillId="3" borderId="2" xfId="5" applyFont="1" applyFill="1" applyBorder="1" applyAlignment="1" applyProtection="1">
      <alignment horizontal="center" vertical="center"/>
      <protection locked="0"/>
    </xf>
    <xf numFmtId="0" fontId="24" fillId="3" borderId="2" xfId="5" applyFont="1" applyFill="1" applyBorder="1" applyAlignment="1" applyProtection="1">
      <alignment horizontal="center" vertical="center"/>
      <protection locked="0"/>
    </xf>
    <xf numFmtId="0" fontId="24" fillId="3" borderId="2" xfId="5" applyFont="1" applyFill="1" applyBorder="1" applyAlignment="1" applyProtection="1">
      <alignment horizontal="center" vertical="center" shrinkToFit="1"/>
      <protection locked="0"/>
    </xf>
    <xf numFmtId="0" fontId="9" fillId="0" borderId="2" xfId="5" applyFont="1" applyBorder="1" applyProtection="1">
      <alignment vertical="center"/>
      <protection locked="0"/>
    </xf>
    <xf numFmtId="38" fontId="30" fillId="0" borderId="2" xfId="2" applyFont="1" applyBorder="1" applyAlignment="1" applyProtection="1">
      <alignment horizontal="right" vertical="center"/>
      <protection locked="0"/>
    </xf>
    <xf numFmtId="38" fontId="30" fillId="2" borderId="2" xfId="2" applyFont="1" applyFill="1" applyBorder="1" applyAlignment="1" applyProtection="1">
      <alignment horizontal="right" vertical="center"/>
      <protection locked="0"/>
    </xf>
    <xf numFmtId="38" fontId="30" fillId="0" borderId="9" xfId="2" applyFont="1" applyBorder="1" applyAlignment="1" applyProtection="1">
      <alignment horizontal="center" vertical="center"/>
      <protection locked="0"/>
    </xf>
    <xf numFmtId="38" fontId="30" fillId="0" borderId="25" xfId="2" applyFont="1" applyBorder="1" applyAlignment="1" applyProtection="1">
      <alignment horizontal="center" vertical="center"/>
      <protection locked="0"/>
    </xf>
    <xf numFmtId="38" fontId="30" fillId="0" borderId="10" xfId="2" applyFont="1" applyBorder="1" applyAlignment="1" applyProtection="1">
      <alignment horizontal="center" vertical="center"/>
      <protection locked="0"/>
    </xf>
    <xf numFmtId="0" fontId="13" fillId="3" borderId="2" xfId="5" applyFont="1" applyFill="1" applyBorder="1" applyAlignment="1" applyProtection="1">
      <alignment horizontal="center" vertical="center" wrapText="1"/>
      <protection locked="0"/>
    </xf>
    <xf numFmtId="0" fontId="17" fillId="0" borderId="2" xfId="5" applyFont="1" applyBorder="1" applyAlignment="1" applyProtection="1">
      <alignment horizontal="left" vertical="top" wrapText="1"/>
      <protection locked="0"/>
    </xf>
    <xf numFmtId="0" fontId="25" fillId="0" borderId="2" xfId="5" applyFont="1" applyBorder="1" applyAlignment="1" applyProtection="1">
      <alignment horizontal="left" vertical="top" wrapText="1"/>
      <protection locked="0"/>
    </xf>
    <xf numFmtId="0" fontId="9" fillId="0" borderId="9" xfId="5" applyFont="1" applyBorder="1" applyAlignment="1" applyProtection="1">
      <alignment horizontal="center" vertical="center"/>
      <protection locked="0"/>
    </xf>
    <xf numFmtId="0" fontId="9" fillId="0" borderId="25" xfId="5" applyFont="1" applyBorder="1" applyAlignment="1" applyProtection="1">
      <alignment horizontal="center" vertical="center"/>
      <protection locked="0"/>
    </xf>
    <xf numFmtId="0" fontId="9" fillId="0" borderId="10" xfId="5" applyFont="1" applyBorder="1" applyAlignment="1" applyProtection="1">
      <alignment horizontal="center" vertical="center"/>
      <protection locked="0"/>
    </xf>
    <xf numFmtId="41" fontId="30" fillId="2" borderId="9" xfId="3" applyNumberFormat="1" applyFont="1" applyFill="1" applyBorder="1" applyAlignment="1" applyProtection="1">
      <alignment horizontal="right" vertical="center"/>
    </xf>
    <xf numFmtId="41" fontId="30" fillId="2" borderId="25" xfId="3" applyNumberFormat="1" applyFont="1" applyFill="1" applyBorder="1" applyAlignment="1" applyProtection="1">
      <alignment horizontal="right" vertical="center"/>
    </xf>
    <xf numFmtId="41" fontId="30" fillId="2" borderId="10" xfId="3" applyNumberFormat="1" applyFont="1" applyFill="1" applyBorder="1" applyAlignment="1" applyProtection="1">
      <alignment horizontal="right" vertical="center"/>
    </xf>
    <xf numFmtId="0" fontId="9" fillId="0" borderId="30" xfId="5" applyFont="1" applyBorder="1" applyAlignment="1" applyProtection="1">
      <alignment horizontal="center" vertical="top"/>
      <protection locked="0"/>
    </xf>
    <xf numFmtId="0" fontId="9" fillId="0" borderId="5" xfId="5" applyFont="1" applyBorder="1" applyAlignment="1" applyProtection="1">
      <alignment horizontal="center" vertical="top"/>
      <protection locked="0"/>
    </xf>
    <xf numFmtId="0" fontId="9" fillId="0" borderId="6" xfId="5" applyFont="1" applyBorder="1" applyAlignment="1" applyProtection="1">
      <alignment horizontal="center" vertical="top"/>
      <protection locked="0"/>
    </xf>
    <xf numFmtId="0" fontId="9" fillId="0" borderId="31" xfId="5" applyFont="1" applyBorder="1" applyAlignment="1" applyProtection="1">
      <alignment horizontal="center" vertical="top"/>
      <protection locked="0"/>
    </xf>
    <xf numFmtId="0" fontId="9" fillId="0" borderId="0" xfId="5" applyFont="1" applyAlignment="1" applyProtection="1">
      <alignment horizontal="center" vertical="top"/>
      <protection locked="0"/>
    </xf>
    <xf numFmtId="0" fontId="9" fillId="0" borderId="32" xfId="5" applyFont="1" applyBorder="1" applyAlignment="1" applyProtection="1">
      <alignment horizontal="center" vertical="top"/>
      <protection locked="0"/>
    </xf>
    <xf numFmtId="0" fontId="9" fillId="0" borderId="4" xfId="5" applyFont="1" applyBorder="1" applyAlignment="1" applyProtection="1">
      <alignment horizontal="center" vertical="top"/>
      <protection locked="0"/>
    </xf>
    <xf numFmtId="0" fontId="9" fillId="0" borderId="1" xfId="5" applyFont="1" applyBorder="1" applyAlignment="1" applyProtection="1">
      <alignment horizontal="center" vertical="top"/>
      <protection locked="0"/>
    </xf>
    <xf numFmtId="0" fontId="9" fillId="0" borderId="3" xfId="5" applyFont="1" applyBorder="1" applyAlignment="1" applyProtection="1">
      <alignment horizontal="center" vertical="top"/>
      <protection locked="0"/>
    </xf>
    <xf numFmtId="0" fontId="13" fillId="3" borderId="9" xfId="5" applyFont="1" applyFill="1" applyBorder="1" applyAlignment="1" applyProtection="1">
      <alignment horizontal="center" vertical="center"/>
      <protection locked="0"/>
    </xf>
    <xf numFmtId="0" fontId="13" fillId="3" borderId="25" xfId="5" applyFont="1" applyFill="1" applyBorder="1" applyAlignment="1" applyProtection="1">
      <alignment horizontal="center" vertical="center"/>
      <protection locked="0"/>
    </xf>
    <xf numFmtId="0" fontId="13" fillId="3" borderId="10" xfId="5" applyFont="1" applyFill="1" applyBorder="1" applyAlignment="1" applyProtection="1">
      <alignment horizontal="center" vertical="center"/>
      <protection locked="0"/>
    </xf>
    <xf numFmtId="0" fontId="9" fillId="0" borderId="9" xfId="5" applyFont="1" applyBorder="1" applyAlignment="1" applyProtection="1">
      <alignment horizontal="right" vertical="center"/>
      <protection locked="0"/>
    </xf>
    <xf numFmtId="0" fontId="9" fillId="0" borderId="25" xfId="5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1" fontId="37" fillId="0" borderId="9" xfId="0" applyNumberFormat="1" applyFont="1" applyBorder="1" applyAlignment="1">
      <alignment horizontal="center" vertical="center"/>
    </xf>
    <xf numFmtId="41" fontId="37" fillId="0" borderId="25" xfId="0" applyNumberFormat="1" applyFont="1" applyBorder="1" applyAlignment="1">
      <alignment horizontal="center" vertical="center"/>
    </xf>
    <xf numFmtId="41" fontId="37" fillId="0" borderId="10" xfId="0" applyNumberFormat="1" applyFon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25" fillId="0" borderId="0" xfId="0" applyFont="1" applyAlignment="1">
      <alignment vertical="center"/>
    </xf>
    <xf numFmtId="41" fontId="21" fillId="2" borderId="38" xfId="0" applyNumberFormat="1" applyFont="1" applyFill="1" applyBorder="1" applyAlignment="1">
      <alignment horizontal="center" vertical="center"/>
    </xf>
    <xf numFmtId="41" fontId="21" fillId="2" borderId="39" xfId="0" applyNumberFormat="1" applyFont="1" applyFill="1" applyBorder="1" applyAlignment="1">
      <alignment horizontal="center" vertical="center"/>
    </xf>
    <xf numFmtId="41" fontId="21" fillId="2" borderId="40" xfId="0" applyNumberFormat="1" applyFont="1" applyFill="1" applyBorder="1" applyAlignment="1">
      <alignment horizontal="center" vertical="center"/>
    </xf>
  </cellXfs>
  <cellStyles count="31">
    <cellStyle name="桁区切り 2" xfId="1" xr:uid="{00000000-0005-0000-0000-000000000000}"/>
    <cellStyle name="桁区切り 2 2" xfId="2" xr:uid="{00000000-0005-0000-0000-000001000000}"/>
    <cellStyle name="桁区切り 2 3" xfId="24" xr:uid="{5D09E145-56F9-4014-8508-F75257F95545}"/>
    <cellStyle name="桁区切り 7" xfId="26" xr:uid="{B6721AD5-7A05-42AD-9D1D-D219FB86CBC3}"/>
    <cellStyle name="通貨 2" xfId="3" xr:uid="{00000000-0005-0000-0000-000002000000}"/>
    <cellStyle name="標準" xfId="0" builtinId="0"/>
    <cellStyle name="標準 10" xfId="19" xr:uid="{1893AC3D-F1E2-4204-A2D2-659FC429A1CB}"/>
    <cellStyle name="標準 11" xfId="20" xr:uid="{0DE203BE-CC7C-4D45-84C3-468F329471C4}"/>
    <cellStyle name="標準 12" xfId="21" xr:uid="{AD883FEA-A178-4A06-AE2F-4568ABCC8DFE}"/>
    <cellStyle name="標準 13" xfId="23" xr:uid="{8854C4DB-36A4-4E50-A266-CA872E9B3B47}"/>
    <cellStyle name="標準 14" xfId="25" xr:uid="{D02E9B50-A535-4119-9D1C-C62928301CC5}"/>
    <cellStyle name="標準 15" xfId="27" xr:uid="{CC2583DE-9397-4D69-B893-F9B46B872973}"/>
    <cellStyle name="標準 16" xfId="28" xr:uid="{1873506F-08F2-4852-9678-FF4A929E87C0}"/>
    <cellStyle name="標準 17" xfId="29" xr:uid="{4AFE3A6E-E9D2-42E3-9919-EF906A9A08D8}"/>
    <cellStyle name="標準 18" xfId="30" xr:uid="{A8EDC3E5-1F12-4ECE-A179-F845BC70C6A1}"/>
    <cellStyle name="標準 2" xfId="4" xr:uid="{00000000-0005-0000-0000-000004000000}"/>
    <cellStyle name="標準 2 2" xfId="5" xr:uid="{00000000-0005-0000-0000-000005000000}"/>
    <cellStyle name="標準 2 3" xfId="12" xr:uid="{2F44CDF2-6FCC-464E-AAF8-AEF8A057E8CF}"/>
    <cellStyle name="標準 3" xfId="6" xr:uid="{00000000-0005-0000-0000-000006000000}"/>
    <cellStyle name="標準 4" xfId="8" xr:uid="{5E146758-E372-4B49-B762-B95F780F8DFA}"/>
    <cellStyle name="標準 4 2" xfId="13" xr:uid="{513F0408-5A1E-4B71-8622-758DD0CAEBAA}"/>
    <cellStyle name="標準 5" xfId="7" xr:uid="{00000000-0005-0000-0000-000007000000}"/>
    <cellStyle name="標準 5 2" xfId="11" xr:uid="{2F477498-85FF-4FFC-91B2-5119C19D9F8D}"/>
    <cellStyle name="標準 5 5" xfId="9" xr:uid="{8B36E024-B269-4B62-9CCF-1FFCCCD63DBC}"/>
    <cellStyle name="標準 5 5 3" xfId="17" xr:uid="{B2AC4A6E-B1AA-40D1-89AE-1E704D3985EC}"/>
    <cellStyle name="標準 5 6 2" xfId="15" xr:uid="{AC038A8A-7A38-4D49-95EF-16896FD55C01}"/>
    <cellStyle name="標準 5 6 2 2" xfId="22" xr:uid="{702DB782-DD22-42D9-B450-FFAD4ABEAC7E}"/>
    <cellStyle name="標準 6" xfId="10" xr:uid="{7AD2896C-4E77-4252-8F16-8774C12EC668}"/>
    <cellStyle name="標準 7" xfId="14" xr:uid="{6EFB03E4-ACC3-4D9A-8486-9447BBB62995}"/>
    <cellStyle name="標準 8" xfId="16" xr:uid="{4B9ACA31-6F86-4819-88B0-3C54C158CDBE}"/>
    <cellStyle name="標準 9" xfId="18" xr:uid="{68886852-CC5C-4502-90AA-0987BBF334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165100</xdr:rowOff>
        </xdr:from>
        <xdr:to>
          <xdr:col>2</xdr:col>
          <xdr:colOff>266700</xdr:colOff>
          <xdr:row>27</xdr:row>
          <xdr:rowOff>114300</xdr:rowOff>
        </xdr:to>
        <xdr:sp macro="" textlink="">
          <xdr:nvSpPr>
            <xdr:cNvPr id="63489" name="Check Box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0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1746250</xdr:colOff>
          <xdr:row>27</xdr:row>
          <xdr:rowOff>0</xdr:rowOff>
        </xdr:from>
        <xdr:to>
          <xdr:col>3</xdr:col>
          <xdr:colOff>12700</xdr:colOff>
          <xdr:row>28</xdr:row>
          <xdr:rowOff>50800</xdr:rowOff>
        </xdr:to>
        <xdr:sp macro="" textlink="">
          <xdr:nvSpPr>
            <xdr:cNvPr id="63490" name="Check Box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0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1746250</xdr:colOff>
          <xdr:row>25</xdr:row>
          <xdr:rowOff>0</xdr:rowOff>
        </xdr:from>
        <xdr:to>
          <xdr:col>3</xdr:col>
          <xdr:colOff>0</xdr:colOff>
          <xdr:row>27</xdr:row>
          <xdr:rowOff>38100</xdr:rowOff>
        </xdr:to>
        <xdr:sp macro="" textlink="">
          <xdr:nvSpPr>
            <xdr:cNvPr id="63491" name="Check Box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0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222250</xdr:rowOff>
        </xdr:from>
        <xdr:to>
          <xdr:col>2</xdr:col>
          <xdr:colOff>260350</xdr:colOff>
          <xdr:row>28</xdr:row>
          <xdr:rowOff>44449</xdr:rowOff>
        </xdr:to>
        <xdr:sp macro="" textlink="">
          <xdr:nvSpPr>
            <xdr:cNvPr id="63495" name="Check Box 7" hidden="1">
              <a:extLst>
                <a:ext uri="{63B3BB69-23CF-44E3-9099-C40C66FF867C}">
                  <a14:compatExt spid="_x0000_s63495"/>
                </a:ext>
                <a:ext uri="{FF2B5EF4-FFF2-40B4-BE49-F238E27FC236}">
                  <a16:creationId xmlns:a16="http://schemas.microsoft.com/office/drawing/2014/main" id="{00000000-0008-0000-0000-00000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812800</xdr:colOff>
          <xdr:row>24</xdr:row>
          <xdr:rowOff>146050</xdr:rowOff>
        </xdr:from>
        <xdr:to>
          <xdr:col>4</xdr:col>
          <xdr:colOff>971550</xdr:colOff>
          <xdr:row>27</xdr:row>
          <xdr:rowOff>120650</xdr:rowOff>
        </xdr:to>
        <xdr:sp macro="" textlink="">
          <xdr:nvSpPr>
            <xdr:cNvPr id="63496" name="Check Box 8" hidden="1">
              <a:extLst>
                <a:ext uri="{63B3BB69-23CF-44E3-9099-C40C66FF867C}">
                  <a14:compatExt spid="_x0000_s63496"/>
                </a:ext>
                <a:ext uri="{FF2B5EF4-FFF2-40B4-BE49-F238E27FC236}">
                  <a16:creationId xmlns:a16="http://schemas.microsoft.com/office/drawing/2014/main" id="{00000000-0008-0000-0000-00000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26</xdr:row>
          <xdr:rowOff>222250</xdr:rowOff>
        </xdr:from>
        <xdr:to>
          <xdr:col>5</xdr:col>
          <xdr:colOff>6350</xdr:colOff>
          <xdr:row>28</xdr:row>
          <xdr:rowOff>44449</xdr:rowOff>
        </xdr:to>
        <xdr:sp macro="" textlink="">
          <xdr:nvSpPr>
            <xdr:cNvPr id="63510" name="Check Box 22" hidden="1">
              <a:extLst>
                <a:ext uri="{63B3BB69-23CF-44E3-9099-C40C66FF867C}">
                  <a14:compatExt spid="_x0000_s63510"/>
                </a:ext>
                <a:ext uri="{FF2B5EF4-FFF2-40B4-BE49-F238E27FC236}">
                  <a16:creationId xmlns:a16="http://schemas.microsoft.com/office/drawing/2014/main" id="{00000000-0008-0000-0000-00001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355600</xdr:colOff>
          <xdr:row>26</xdr:row>
          <xdr:rowOff>203200</xdr:rowOff>
        </xdr:from>
        <xdr:to>
          <xdr:col>8</xdr:col>
          <xdr:colOff>31750</xdr:colOff>
          <xdr:row>28</xdr:row>
          <xdr:rowOff>38099</xdr:rowOff>
        </xdr:to>
        <xdr:sp macro="" textlink="">
          <xdr:nvSpPr>
            <xdr:cNvPr id="63511" name="Check Box 23" hidden="1">
              <a:extLst>
                <a:ext uri="{63B3BB69-23CF-44E3-9099-C40C66FF867C}">
                  <a14:compatExt spid="_x0000_s63511"/>
                </a:ext>
                <a:ext uri="{FF2B5EF4-FFF2-40B4-BE49-F238E27FC236}">
                  <a16:creationId xmlns:a16="http://schemas.microsoft.com/office/drawing/2014/main" id="{00000000-0008-0000-0000-00001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1784350</xdr:colOff>
          <xdr:row>34</xdr:row>
          <xdr:rowOff>152400</xdr:rowOff>
        </xdr:from>
        <xdr:to>
          <xdr:col>3</xdr:col>
          <xdr:colOff>0</xdr:colOff>
          <xdr:row>36</xdr:row>
          <xdr:rowOff>114300</xdr:rowOff>
        </xdr:to>
        <xdr:sp macro="" textlink="">
          <xdr:nvSpPr>
            <xdr:cNvPr id="63512" name="Check Box 24" hidden="1">
              <a:extLst>
                <a:ext uri="{63B3BB69-23CF-44E3-9099-C40C66FF867C}">
                  <a14:compatExt spid="_x0000_s63512"/>
                </a:ext>
                <a:ext uri="{FF2B5EF4-FFF2-40B4-BE49-F238E27FC236}">
                  <a16:creationId xmlns:a16="http://schemas.microsoft.com/office/drawing/2014/main" id="{00000000-0008-0000-0000-00001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34</xdr:row>
          <xdr:rowOff>152400</xdr:rowOff>
        </xdr:from>
        <xdr:to>
          <xdr:col>6</xdr:col>
          <xdr:colOff>190500</xdr:colOff>
          <xdr:row>36</xdr:row>
          <xdr:rowOff>114300</xdr:rowOff>
        </xdr:to>
        <xdr:sp macro="" textlink="">
          <xdr:nvSpPr>
            <xdr:cNvPr id="63513" name="Check Box 25" hidden="1">
              <a:extLst>
                <a:ext uri="{63B3BB69-23CF-44E3-9099-C40C66FF867C}">
                  <a14:compatExt spid="_x0000_s63513"/>
                </a:ext>
                <a:ext uri="{FF2B5EF4-FFF2-40B4-BE49-F238E27FC236}">
                  <a16:creationId xmlns:a16="http://schemas.microsoft.com/office/drawing/2014/main" id="{00000000-0008-0000-0000-00001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34</xdr:row>
          <xdr:rowOff>127000</xdr:rowOff>
        </xdr:from>
        <xdr:to>
          <xdr:col>2</xdr:col>
          <xdr:colOff>762000</xdr:colOff>
          <xdr:row>36</xdr:row>
          <xdr:rowOff>95250</xdr:rowOff>
        </xdr:to>
        <xdr:sp macro="" textlink="">
          <xdr:nvSpPr>
            <xdr:cNvPr id="63514" name="Check Box 26" hidden="1">
              <a:extLst>
                <a:ext uri="{63B3BB69-23CF-44E3-9099-C40C66FF867C}">
                  <a14:compatExt spid="_x0000_s63514"/>
                </a:ext>
                <a:ext uri="{FF2B5EF4-FFF2-40B4-BE49-F238E27FC236}">
                  <a16:creationId xmlns:a16="http://schemas.microsoft.com/office/drawing/2014/main" id="{00000000-0008-0000-0000-00001A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34</xdr:row>
          <xdr:rowOff>152400</xdr:rowOff>
        </xdr:from>
        <xdr:to>
          <xdr:col>4</xdr:col>
          <xdr:colOff>285750</xdr:colOff>
          <xdr:row>36</xdr:row>
          <xdr:rowOff>114300</xdr:rowOff>
        </xdr:to>
        <xdr:sp macro="" textlink="">
          <xdr:nvSpPr>
            <xdr:cNvPr id="63515" name="Check Box 27" hidden="1">
              <a:extLst>
                <a:ext uri="{63B3BB69-23CF-44E3-9099-C40C66FF867C}">
                  <a14:compatExt spid="_x0000_s63515"/>
                </a:ext>
                <a:ext uri="{FF2B5EF4-FFF2-40B4-BE49-F238E27FC236}">
                  <a16:creationId xmlns:a16="http://schemas.microsoft.com/office/drawing/2014/main" id="{00000000-0008-0000-0000-00001B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527050</xdr:colOff>
          <xdr:row>42</xdr:row>
          <xdr:rowOff>31750</xdr:rowOff>
        </xdr:from>
        <xdr:to>
          <xdr:col>2</xdr:col>
          <xdr:colOff>774700</xdr:colOff>
          <xdr:row>44</xdr:row>
          <xdr:rowOff>114300</xdr:rowOff>
        </xdr:to>
        <xdr:sp macro="" textlink="">
          <xdr:nvSpPr>
            <xdr:cNvPr id="63516" name="Check Box 28" hidden="1">
              <a:extLst>
                <a:ext uri="{63B3BB69-23CF-44E3-9099-C40C66FF867C}">
                  <a14:compatExt spid="_x0000_s63516"/>
                </a:ext>
                <a:ext uri="{FF2B5EF4-FFF2-40B4-BE49-F238E27FC236}">
                  <a16:creationId xmlns:a16="http://schemas.microsoft.com/office/drawing/2014/main" id="{00000000-0008-0000-0000-00001C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37</xdr:row>
          <xdr:rowOff>146050</xdr:rowOff>
        </xdr:from>
        <xdr:to>
          <xdr:col>2</xdr:col>
          <xdr:colOff>762000</xdr:colOff>
          <xdr:row>39</xdr:row>
          <xdr:rowOff>139700</xdr:rowOff>
        </xdr:to>
        <xdr:sp macro="" textlink="">
          <xdr:nvSpPr>
            <xdr:cNvPr id="63517" name="Check Box 29" hidden="1">
              <a:extLst>
                <a:ext uri="{63B3BB69-23CF-44E3-9099-C40C66FF867C}">
                  <a14:compatExt spid="_x0000_s63517"/>
                </a:ext>
                <a:ext uri="{FF2B5EF4-FFF2-40B4-BE49-F238E27FC236}">
                  <a16:creationId xmlns:a16="http://schemas.microsoft.com/office/drawing/2014/main" id="{00000000-0008-0000-0000-00001D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527050</xdr:colOff>
          <xdr:row>36</xdr:row>
          <xdr:rowOff>133350</xdr:rowOff>
        </xdr:from>
        <xdr:to>
          <xdr:col>2</xdr:col>
          <xdr:colOff>774700</xdr:colOff>
          <xdr:row>38</xdr:row>
          <xdr:rowOff>120651</xdr:rowOff>
        </xdr:to>
        <xdr:sp macro="" textlink="">
          <xdr:nvSpPr>
            <xdr:cNvPr id="63518" name="Check Box 30" hidden="1">
              <a:extLst>
                <a:ext uri="{63B3BB69-23CF-44E3-9099-C40C66FF867C}">
                  <a14:compatExt spid="_x0000_s63518"/>
                </a:ext>
                <a:ext uri="{FF2B5EF4-FFF2-40B4-BE49-F238E27FC236}">
                  <a16:creationId xmlns:a16="http://schemas.microsoft.com/office/drawing/2014/main" id="{00000000-0008-0000-0000-00001E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527050</xdr:colOff>
          <xdr:row>35</xdr:row>
          <xdr:rowOff>152400</xdr:rowOff>
        </xdr:from>
        <xdr:to>
          <xdr:col>2</xdr:col>
          <xdr:colOff>774700</xdr:colOff>
          <xdr:row>37</xdr:row>
          <xdr:rowOff>139699</xdr:rowOff>
        </xdr:to>
        <xdr:sp macro="" textlink="">
          <xdr:nvSpPr>
            <xdr:cNvPr id="63519" name="Check Box 31" hidden="1">
              <a:extLst>
                <a:ext uri="{63B3BB69-23CF-44E3-9099-C40C66FF867C}">
                  <a14:compatExt spid="_x0000_s63519"/>
                </a:ext>
                <a:ext uri="{FF2B5EF4-FFF2-40B4-BE49-F238E27FC236}">
                  <a16:creationId xmlns:a16="http://schemas.microsoft.com/office/drawing/2014/main" id="{00000000-0008-0000-0000-00001F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285750</xdr:colOff>
      <xdr:row>14</xdr:row>
      <xdr:rowOff>38099</xdr:rowOff>
    </xdr:from>
    <xdr:to>
      <xdr:col>10</xdr:col>
      <xdr:colOff>359833</xdr:colOff>
      <xdr:row>16</xdr:row>
      <xdr:rowOff>161924</xdr:rowOff>
    </xdr:to>
    <xdr:sp macro="" textlink="">
      <xdr:nvSpPr>
        <xdr:cNvPr id="18" name="矢印: 左 17">
          <a:extLst>
            <a:ext uri="{FF2B5EF4-FFF2-40B4-BE49-F238E27FC236}">
              <a16:creationId xmlns:a16="http://schemas.microsoft.com/office/drawing/2014/main" id="{B34220D9-9D8E-420E-92BD-14F66B8A3381}"/>
            </a:ext>
          </a:extLst>
        </xdr:cNvPr>
        <xdr:cNvSpPr/>
      </xdr:nvSpPr>
      <xdr:spPr>
        <a:xfrm>
          <a:off x="5810250" y="4747682"/>
          <a:ext cx="2635250" cy="515409"/>
        </a:xfrm>
        <a:prstGeom prst="leftArrow">
          <a:avLst>
            <a:gd name="adj1" fmla="val 50000"/>
            <a:gd name="adj2" fmla="val 48182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　「積算内訳」と一致します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nlsv\&#29983;&#28079;&#23398;&#32722;&#35506;&#20849;&#36890;\&#23478;&#24237;&#25391;&#33288;\&#12415;&#12406;&#65306;&#12487;&#12473;&#12463;&#12488;&#12483;&#12503;&#12501;&#12457;&#12523;&#12480;&#12540;\&#37117;&#36947;&#24220;&#30476;&#29031;&#20250;\&#20877;&#22996;&#35351;&#21332;&#35696;&#20250;&#35519;&#12409;\&#65296;&#65304;&#33576;&#22478;&#30476;&#65306;&#21029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表１"/>
      <sheetName val="集計表２"/>
      <sheetName val="Sheet2"/>
      <sheetName val="リスト参照"/>
      <sheetName val="Sheet1"/>
      <sheetName val="様式2-1-①・②"/>
      <sheetName val="リスト"/>
      <sheetName val="参考"/>
      <sheetName val="Sheet3"/>
    </sheetNames>
    <sheetDataSet>
      <sheetData sheetId="0" refreshError="1"/>
      <sheetData sheetId="1" refreshError="1">
        <row r="4">
          <cell r="E4" t="str">
            <v>協議会</v>
          </cell>
          <cell r="F4" t="str">
            <v>サポーターリーダー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 t="str">
            <v>サポーターリーダー</v>
          </cell>
        </row>
        <row r="5">
          <cell r="C5" t="str">
            <v>諸謝金</v>
          </cell>
          <cell r="D5" t="str">
            <v>旅費</v>
          </cell>
          <cell r="E5" t="str">
            <v>消耗品費</v>
          </cell>
          <cell r="F5" t="str">
            <v>印刷製本</v>
          </cell>
          <cell r="G5" t="str">
            <v>通信運搬</v>
          </cell>
          <cell r="H5" t="str">
            <v>借料損料</v>
          </cell>
          <cell r="I5" t="str">
            <v>会議費</v>
          </cell>
          <cell r="J5" t="str">
            <v>賃金</v>
          </cell>
          <cell r="K5" t="str">
            <v>保険料</v>
          </cell>
          <cell r="L5" t="str">
            <v>雑役務</v>
          </cell>
          <cell r="M5" t="str">
            <v>小計</v>
          </cell>
          <cell r="N5" t="str">
            <v>講座数</v>
          </cell>
          <cell r="O5" t="str">
            <v>リーダー</v>
          </cell>
          <cell r="P5" t="str">
            <v>諸謝金</v>
          </cell>
          <cell r="Q5" t="str">
            <v>旅費</v>
          </cell>
          <cell r="R5" t="str">
            <v>消耗品費</v>
          </cell>
          <cell r="S5" t="str">
            <v>印刷製本</v>
          </cell>
          <cell r="T5" t="str">
            <v>通信運搬</v>
          </cell>
          <cell r="U5" t="str">
            <v>借料損料</v>
          </cell>
          <cell r="V5" t="str">
            <v>会議費</v>
          </cell>
          <cell r="W5" t="str">
            <v>賃金</v>
          </cell>
          <cell r="X5" t="str">
            <v>保険料</v>
          </cell>
          <cell r="Y5" t="str">
            <v>雑役務</v>
          </cell>
          <cell r="Z5" t="str">
            <v>小計</v>
          </cell>
          <cell r="AA5" t="str">
            <v>講座数</v>
          </cell>
          <cell r="AB5" t="str">
            <v>総回数</v>
          </cell>
          <cell r="AC5" t="str">
            <v>諸謝金</v>
          </cell>
          <cell r="AD5" t="str">
            <v>旅費</v>
          </cell>
        </row>
        <row r="6">
          <cell r="A6">
            <v>1</v>
          </cell>
          <cell r="B6" t="str">
            <v>　水戸市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A7">
            <v>2</v>
          </cell>
          <cell r="B7" t="str">
            <v>　日立市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A8">
            <v>3</v>
          </cell>
          <cell r="B8" t="str">
            <v>　土浦市</v>
          </cell>
          <cell r="C8">
            <v>18000</v>
          </cell>
          <cell r="D8">
            <v>10600</v>
          </cell>
          <cell r="E8">
            <v>10600</v>
          </cell>
          <cell r="F8">
            <v>37217</v>
          </cell>
          <cell r="G8">
            <v>0</v>
          </cell>
          <cell r="H8">
            <v>17</v>
          </cell>
          <cell r="I8">
            <v>8617</v>
          </cell>
          <cell r="J8">
            <v>119000</v>
          </cell>
          <cell r="K8">
            <v>0</v>
          </cell>
          <cell r="L8">
            <v>0</v>
          </cell>
          <cell r="M8">
            <v>37217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17</v>
          </cell>
          <cell r="AB8">
            <v>17</v>
          </cell>
          <cell r="AC8">
            <v>119000</v>
          </cell>
        </row>
        <row r="9">
          <cell r="A9">
            <v>4</v>
          </cell>
          <cell r="B9" t="str">
            <v>　古河市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>
            <v>5</v>
          </cell>
          <cell r="B10" t="str">
            <v>　石岡市</v>
          </cell>
          <cell r="C10">
            <v>18000</v>
          </cell>
          <cell r="D10">
            <v>2000</v>
          </cell>
          <cell r="E10">
            <v>2000</v>
          </cell>
          <cell r="F10">
            <v>0</v>
          </cell>
          <cell r="G10">
            <v>13</v>
          </cell>
          <cell r="H10">
            <v>13</v>
          </cell>
          <cell r="I10">
            <v>195000</v>
          </cell>
          <cell r="J10">
            <v>0</v>
          </cell>
          <cell r="K10">
            <v>0</v>
          </cell>
          <cell r="L10">
            <v>0</v>
          </cell>
          <cell r="M10">
            <v>20000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13</v>
          </cell>
          <cell r="AB10">
            <v>13</v>
          </cell>
          <cell r="AC10">
            <v>195000</v>
          </cell>
        </row>
        <row r="11">
          <cell r="A11">
            <v>6</v>
          </cell>
          <cell r="B11" t="str">
            <v>　下館市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>
            <v>7</v>
          </cell>
          <cell r="B12" t="str">
            <v>　結城市</v>
          </cell>
          <cell r="C12">
            <v>4000</v>
          </cell>
          <cell r="D12">
            <v>4000</v>
          </cell>
          <cell r="E12">
            <v>4000</v>
          </cell>
          <cell r="F12">
            <v>18000</v>
          </cell>
          <cell r="G12">
            <v>4000</v>
          </cell>
          <cell r="H12">
            <v>2000</v>
          </cell>
          <cell r="I12">
            <v>18000</v>
          </cell>
          <cell r="J12">
            <v>10</v>
          </cell>
          <cell r="K12">
            <v>50000</v>
          </cell>
          <cell r="L12">
            <v>2000</v>
          </cell>
          <cell r="M12">
            <v>28000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10</v>
          </cell>
          <cell r="AB12">
            <v>10</v>
          </cell>
          <cell r="AC12">
            <v>50000</v>
          </cell>
          <cell r="AD12">
            <v>2000</v>
          </cell>
        </row>
        <row r="13">
          <cell r="A13">
            <v>8</v>
          </cell>
          <cell r="B13" t="str">
            <v>　龍ヶ崎市</v>
          </cell>
          <cell r="C13">
            <v>8000</v>
          </cell>
          <cell r="D13">
            <v>8000</v>
          </cell>
          <cell r="E13">
            <v>35000</v>
          </cell>
          <cell r="F13">
            <v>100000</v>
          </cell>
          <cell r="G13">
            <v>18240</v>
          </cell>
          <cell r="H13">
            <v>0</v>
          </cell>
          <cell r="I13">
            <v>17</v>
          </cell>
          <cell r="J13">
            <v>17</v>
          </cell>
          <cell r="K13">
            <v>340000</v>
          </cell>
          <cell r="L13">
            <v>0</v>
          </cell>
          <cell r="M13">
            <v>161240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17</v>
          </cell>
          <cell r="AB13">
            <v>17</v>
          </cell>
          <cell r="AC13">
            <v>340000</v>
          </cell>
        </row>
        <row r="14">
          <cell r="A14">
            <v>9</v>
          </cell>
          <cell r="B14" t="str">
            <v>　下妻市</v>
          </cell>
          <cell r="C14">
            <v>32000</v>
          </cell>
          <cell r="D14">
            <v>20000</v>
          </cell>
          <cell r="E14">
            <v>4800</v>
          </cell>
          <cell r="F14">
            <v>20000</v>
          </cell>
          <cell r="G14">
            <v>0</v>
          </cell>
          <cell r="H14">
            <v>2</v>
          </cell>
          <cell r="I14">
            <v>4800</v>
          </cell>
          <cell r="J14">
            <v>52000</v>
          </cell>
          <cell r="K14">
            <v>0</v>
          </cell>
          <cell r="L14">
            <v>0</v>
          </cell>
          <cell r="M14">
            <v>56800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2</v>
          </cell>
          <cell r="AB14">
            <v>2</v>
          </cell>
          <cell r="AC14">
            <v>52000</v>
          </cell>
        </row>
        <row r="15">
          <cell r="A15">
            <v>10</v>
          </cell>
          <cell r="B15" t="str">
            <v>　水海道市</v>
          </cell>
          <cell r="C15">
            <v>30000</v>
          </cell>
          <cell r="D15">
            <v>3000</v>
          </cell>
          <cell r="E15">
            <v>3000</v>
          </cell>
          <cell r="F15">
            <v>0</v>
          </cell>
          <cell r="G15">
            <v>32</v>
          </cell>
          <cell r="H15">
            <v>32</v>
          </cell>
          <cell r="I15">
            <v>420000</v>
          </cell>
          <cell r="J15">
            <v>0</v>
          </cell>
          <cell r="K15">
            <v>0</v>
          </cell>
          <cell r="L15">
            <v>0</v>
          </cell>
          <cell r="M15">
            <v>33000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32</v>
          </cell>
          <cell r="AB15">
            <v>32</v>
          </cell>
          <cell r="AC15">
            <v>420000</v>
          </cell>
        </row>
        <row r="16">
          <cell r="A16">
            <v>11</v>
          </cell>
          <cell r="B16" t="str">
            <v>　常陸太田市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>
            <v>12</v>
          </cell>
          <cell r="B17" t="str">
            <v xml:space="preserve">  高萩市</v>
          </cell>
          <cell r="C17">
            <v>65600</v>
          </cell>
          <cell r="D17">
            <v>3200</v>
          </cell>
          <cell r="E17">
            <v>8400</v>
          </cell>
          <cell r="F17">
            <v>77200</v>
          </cell>
          <cell r="G17">
            <v>3200</v>
          </cell>
          <cell r="H17">
            <v>15</v>
          </cell>
          <cell r="I17">
            <v>8400</v>
          </cell>
          <cell r="J17">
            <v>75000</v>
          </cell>
          <cell r="K17">
            <v>0</v>
          </cell>
          <cell r="L17">
            <v>0</v>
          </cell>
          <cell r="M17">
            <v>77200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15</v>
          </cell>
          <cell r="AB17">
            <v>15</v>
          </cell>
          <cell r="AC17">
            <v>75000</v>
          </cell>
        </row>
        <row r="18">
          <cell r="A18">
            <v>13</v>
          </cell>
          <cell r="B18" t="str">
            <v>　北茨城市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>
            <v>14</v>
          </cell>
          <cell r="B19" t="str">
            <v>　笠間市</v>
          </cell>
          <cell r="C19">
            <v>0</v>
          </cell>
          <cell r="D19">
            <v>0</v>
          </cell>
          <cell r="E19">
            <v>15</v>
          </cell>
          <cell r="F19">
            <v>15</v>
          </cell>
          <cell r="G19">
            <v>100000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15</v>
          </cell>
          <cell r="AB19">
            <v>15</v>
          </cell>
          <cell r="AC19">
            <v>100000</v>
          </cell>
        </row>
        <row r="20">
          <cell r="A20">
            <v>15</v>
          </cell>
          <cell r="B20" t="str">
            <v>　取手市</v>
          </cell>
          <cell r="C20">
            <v>21600</v>
          </cell>
          <cell r="D20">
            <v>21600</v>
          </cell>
          <cell r="E20">
            <v>0</v>
          </cell>
          <cell r="F20">
            <v>36</v>
          </cell>
          <cell r="G20">
            <v>36</v>
          </cell>
          <cell r="H20">
            <v>303000</v>
          </cell>
          <cell r="I20">
            <v>21600</v>
          </cell>
          <cell r="J20">
            <v>0</v>
          </cell>
          <cell r="K20">
            <v>0</v>
          </cell>
          <cell r="L20">
            <v>0</v>
          </cell>
          <cell r="M20">
            <v>21600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36</v>
          </cell>
          <cell r="AB20">
            <v>36</v>
          </cell>
          <cell r="AC20">
            <v>303000</v>
          </cell>
        </row>
        <row r="21">
          <cell r="A21">
            <v>16</v>
          </cell>
          <cell r="B21" t="str">
            <v>　岩井市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>
            <v>17</v>
          </cell>
          <cell r="B22" t="str">
            <v>　牛久市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>
            <v>18</v>
          </cell>
          <cell r="B23" t="str">
            <v>　つくば市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>
            <v>19</v>
          </cell>
          <cell r="B24" t="str">
            <v>　ひたちなか市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</v>
          </cell>
          <cell r="B25" t="str">
            <v>　鹿嶋市</v>
          </cell>
          <cell r="C25">
            <v>2000</v>
          </cell>
          <cell r="D25">
            <v>2000</v>
          </cell>
          <cell r="E25">
            <v>2000</v>
          </cell>
          <cell r="F25">
            <v>21</v>
          </cell>
          <cell r="G25">
            <v>21</v>
          </cell>
          <cell r="H25">
            <v>392000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21</v>
          </cell>
          <cell r="AB25">
            <v>21</v>
          </cell>
          <cell r="AC25">
            <v>392000</v>
          </cell>
        </row>
        <row r="26">
          <cell r="A26">
            <v>21</v>
          </cell>
          <cell r="B26" t="str">
            <v>　潮来市</v>
          </cell>
          <cell r="C26">
            <v>18000</v>
          </cell>
          <cell r="D26">
            <v>10000</v>
          </cell>
          <cell r="E26">
            <v>28000</v>
          </cell>
          <cell r="F26">
            <v>0</v>
          </cell>
          <cell r="G26">
            <v>15</v>
          </cell>
          <cell r="H26">
            <v>16</v>
          </cell>
          <cell r="I26">
            <v>10000</v>
          </cell>
          <cell r="J26">
            <v>0</v>
          </cell>
          <cell r="K26">
            <v>0</v>
          </cell>
          <cell r="L26">
            <v>0</v>
          </cell>
          <cell r="M26">
            <v>28000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15</v>
          </cell>
          <cell r="AB26">
            <v>16</v>
          </cell>
          <cell r="AC26">
            <v>100000</v>
          </cell>
        </row>
        <row r="27">
          <cell r="A27">
            <v>22</v>
          </cell>
          <cell r="B27" t="str">
            <v>　守谷市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 t="str">
            <v>小　　計</v>
          </cell>
          <cell r="C28">
            <v>181600</v>
          </cell>
          <cell r="D28">
            <v>8000</v>
          </cell>
          <cell r="E28">
            <v>56600</v>
          </cell>
          <cell r="F28">
            <v>120000</v>
          </cell>
          <cell r="G28">
            <v>25440</v>
          </cell>
          <cell r="H28">
            <v>2000</v>
          </cell>
          <cell r="I28">
            <v>71417</v>
          </cell>
          <cell r="J28">
            <v>0</v>
          </cell>
          <cell r="K28">
            <v>0</v>
          </cell>
          <cell r="L28">
            <v>0</v>
          </cell>
          <cell r="M28">
            <v>465057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193</v>
          </cell>
          <cell r="AB28">
            <v>194</v>
          </cell>
          <cell r="AC28">
            <v>2146000</v>
          </cell>
          <cell r="AD28">
            <v>2000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>
            <v>23</v>
          </cell>
          <cell r="B32" t="str">
            <v>　茨城町</v>
          </cell>
          <cell r="C32">
            <v>16000</v>
          </cell>
          <cell r="D32">
            <v>2000</v>
          </cell>
          <cell r="E32">
            <v>2000</v>
          </cell>
          <cell r="F32">
            <v>20000</v>
          </cell>
          <cell r="G32">
            <v>0</v>
          </cell>
          <cell r="H32">
            <v>13</v>
          </cell>
          <cell r="I32">
            <v>2000</v>
          </cell>
          <cell r="J32">
            <v>190000</v>
          </cell>
          <cell r="K32">
            <v>0</v>
          </cell>
          <cell r="L32">
            <v>0</v>
          </cell>
          <cell r="M32">
            <v>20000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13</v>
          </cell>
          <cell r="AB32">
            <v>13</v>
          </cell>
          <cell r="AC32">
            <v>190000</v>
          </cell>
        </row>
        <row r="33">
          <cell r="A33">
            <v>24</v>
          </cell>
          <cell r="B33" t="str">
            <v>　小川町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>
            <v>25</v>
          </cell>
          <cell r="B34" t="str">
            <v>　美野里町</v>
          </cell>
          <cell r="C34">
            <v>157500</v>
          </cell>
          <cell r="D34">
            <v>16754</v>
          </cell>
          <cell r="E34">
            <v>16754</v>
          </cell>
          <cell r="F34">
            <v>6300</v>
          </cell>
          <cell r="G34">
            <v>4000</v>
          </cell>
          <cell r="H34">
            <v>0</v>
          </cell>
          <cell r="I34">
            <v>6300</v>
          </cell>
          <cell r="J34">
            <v>4</v>
          </cell>
          <cell r="K34">
            <v>40000</v>
          </cell>
          <cell r="L34">
            <v>4400</v>
          </cell>
          <cell r="M34">
            <v>184554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</v>
          </cell>
          <cell r="AB34">
            <v>4</v>
          </cell>
          <cell r="AC34">
            <v>40000</v>
          </cell>
          <cell r="AD34">
            <v>4400</v>
          </cell>
        </row>
        <row r="35">
          <cell r="A35">
            <v>26</v>
          </cell>
          <cell r="B35" t="str">
            <v>　内原町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>
            <v>27</v>
          </cell>
          <cell r="B36" t="str">
            <v>　常北町</v>
          </cell>
          <cell r="C36">
            <v>7200</v>
          </cell>
          <cell r="D36">
            <v>7200</v>
          </cell>
          <cell r="E36">
            <v>0</v>
          </cell>
          <cell r="F36">
            <v>4</v>
          </cell>
          <cell r="G36">
            <v>4</v>
          </cell>
          <cell r="H36">
            <v>28000</v>
          </cell>
          <cell r="I36">
            <v>7200</v>
          </cell>
          <cell r="J36">
            <v>0</v>
          </cell>
          <cell r="K36">
            <v>0</v>
          </cell>
          <cell r="L36">
            <v>0</v>
          </cell>
          <cell r="M36">
            <v>7200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4</v>
          </cell>
          <cell r="AB36">
            <v>4</v>
          </cell>
          <cell r="AC36">
            <v>28000</v>
          </cell>
        </row>
        <row r="37">
          <cell r="A37">
            <v>28</v>
          </cell>
          <cell r="B37" t="str">
            <v>　大洗町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>
            <v>29</v>
          </cell>
          <cell r="B38" t="str">
            <v>　友部町</v>
          </cell>
          <cell r="C38">
            <v>0</v>
          </cell>
          <cell r="D38">
            <v>0</v>
          </cell>
          <cell r="E38">
            <v>7</v>
          </cell>
          <cell r="F38">
            <v>7</v>
          </cell>
          <cell r="G38">
            <v>120000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7</v>
          </cell>
          <cell r="AB38">
            <v>7</v>
          </cell>
          <cell r="AC38">
            <v>120000</v>
          </cell>
        </row>
        <row r="39">
          <cell r="A39">
            <v>30</v>
          </cell>
          <cell r="B39" t="str">
            <v>　岩間町</v>
          </cell>
          <cell r="C39">
            <v>2000</v>
          </cell>
          <cell r="D39">
            <v>2400</v>
          </cell>
          <cell r="E39">
            <v>2000</v>
          </cell>
          <cell r="F39">
            <v>0</v>
          </cell>
          <cell r="G39">
            <v>2400</v>
          </cell>
          <cell r="H39">
            <v>25</v>
          </cell>
          <cell r="I39">
            <v>232000</v>
          </cell>
          <cell r="J39">
            <v>0</v>
          </cell>
          <cell r="K39">
            <v>0</v>
          </cell>
          <cell r="L39">
            <v>0</v>
          </cell>
          <cell r="M39">
            <v>4400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</v>
          </cell>
          <cell r="AB39">
            <v>25</v>
          </cell>
          <cell r="AC39">
            <v>232000</v>
          </cell>
        </row>
        <row r="40">
          <cell r="A40">
            <v>31</v>
          </cell>
          <cell r="B40" t="str">
            <v>　岩瀬町</v>
          </cell>
          <cell r="C40">
            <v>0</v>
          </cell>
          <cell r="D40">
            <v>0</v>
          </cell>
          <cell r="E40">
            <v>5</v>
          </cell>
          <cell r="F40">
            <v>5</v>
          </cell>
          <cell r="G40">
            <v>50000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5</v>
          </cell>
          <cell r="AB40">
            <v>5</v>
          </cell>
          <cell r="AC40">
            <v>50000</v>
          </cell>
        </row>
        <row r="41">
          <cell r="A41">
            <v>32</v>
          </cell>
          <cell r="B41" t="str">
            <v>　那珂町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A42">
            <v>33</v>
          </cell>
          <cell r="B42" t="str">
            <v>　瓜連町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A43">
            <v>34</v>
          </cell>
          <cell r="B43" t="str">
            <v>　大宮町</v>
          </cell>
          <cell r="C43">
            <v>0</v>
          </cell>
          <cell r="D43">
            <v>0</v>
          </cell>
          <cell r="E43">
            <v>15</v>
          </cell>
          <cell r="F43">
            <v>15</v>
          </cell>
          <cell r="G43">
            <v>490000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15</v>
          </cell>
          <cell r="AB43">
            <v>15</v>
          </cell>
          <cell r="AC43">
            <v>490000</v>
          </cell>
        </row>
        <row r="44">
          <cell r="A44">
            <v>35</v>
          </cell>
          <cell r="B44" t="str">
            <v>　山方町</v>
          </cell>
          <cell r="C44">
            <v>47000</v>
          </cell>
          <cell r="D44">
            <v>12000</v>
          </cell>
          <cell r="E44">
            <v>47000</v>
          </cell>
          <cell r="F44">
            <v>87500</v>
          </cell>
          <cell r="G44">
            <v>12000</v>
          </cell>
          <cell r="H44">
            <v>6</v>
          </cell>
          <cell r="I44">
            <v>28500</v>
          </cell>
          <cell r="J44">
            <v>180000</v>
          </cell>
          <cell r="K44">
            <v>0</v>
          </cell>
          <cell r="L44">
            <v>0</v>
          </cell>
          <cell r="M44">
            <v>87500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6</v>
          </cell>
          <cell r="AB44">
            <v>6</v>
          </cell>
          <cell r="AC44">
            <v>180000</v>
          </cell>
        </row>
        <row r="45">
          <cell r="A45">
            <v>36</v>
          </cell>
          <cell r="B45" t="str">
            <v>　金砂郷町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>
            <v>37</v>
          </cell>
          <cell r="B46" t="str">
            <v>　大子町</v>
          </cell>
          <cell r="C46">
            <v>151500</v>
          </cell>
          <cell r="D46">
            <v>10000</v>
          </cell>
          <cell r="E46">
            <v>10000</v>
          </cell>
          <cell r="F46">
            <v>3000</v>
          </cell>
          <cell r="G46">
            <v>2600</v>
          </cell>
          <cell r="H46">
            <v>197100</v>
          </cell>
          <cell r="I46">
            <v>30000</v>
          </cell>
          <cell r="J46">
            <v>22</v>
          </cell>
          <cell r="K46">
            <v>34</v>
          </cell>
          <cell r="L46">
            <v>340000</v>
          </cell>
          <cell r="M46">
            <v>197100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22</v>
          </cell>
          <cell r="AB46">
            <v>34</v>
          </cell>
          <cell r="AC46">
            <v>340000</v>
          </cell>
          <cell r="AD46">
            <v>170000</v>
          </cell>
        </row>
        <row r="47">
          <cell r="A47">
            <v>38</v>
          </cell>
          <cell r="B47" t="str">
            <v>　十王町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>
            <v>39</v>
          </cell>
          <cell r="B48" t="str">
            <v>　鉾田町</v>
          </cell>
          <cell r="C48">
            <v>8600</v>
          </cell>
          <cell r="D48">
            <v>15200</v>
          </cell>
          <cell r="E48">
            <v>8600</v>
          </cell>
          <cell r="F48">
            <v>0</v>
          </cell>
          <cell r="G48">
            <v>17</v>
          </cell>
          <cell r="H48">
            <v>17</v>
          </cell>
          <cell r="I48">
            <v>15200</v>
          </cell>
          <cell r="J48">
            <v>0</v>
          </cell>
          <cell r="K48">
            <v>0</v>
          </cell>
          <cell r="L48">
            <v>0</v>
          </cell>
          <cell r="M48">
            <v>23800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17</v>
          </cell>
          <cell r="AB48">
            <v>17</v>
          </cell>
          <cell r="AC48">
            <v>176000</v>
          </cell>
        </row>
        <row r="49">
          <cell r="A49">
            <v>40</v>
          </cell>
          <cell r="B49" t="str">
            <v>　神栖町</v>
          </cell>
          <cell r="C49">
            <v>46500</v>
          </cell>
          <cell r="D49">
            <v>45000</v>
          </cell>
          <cell r="E49">
            <v>1000</v>
          </cell>
          <cell r="F49">
            <v>3600</v>
          </cell>
          <cell r="G49">
            <v>3600</v>
          </cell>
          <cell r="H49">
            <v>100600</v>
          </cell>
          <cell r="I49">
            <v>4500</v>
          </cell>
          <cell r="J49">
            <v>11</v>
          </cell>
          <cell r="K49">
            <v>11</v>
          </cell>
          <cell r="L49">
            <v>210640</v>
          </cell>
          <cell r="M49">
            <v>100600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11</v>
          </cell>
          <cell r="AB49">
            <v>11</v>
          </cell>
          <cell r="AC49">
            <v>210640</v>
          </cell>
          <cell r="AD49">
            <v>11000</v>
          </cell>
        </row>
        <row r="50">
          <cell r="A50">
            <v>41</v>
          </cell>
          <cell r="B50" t="str">
            <v>　波崎町</v>
          </cell>
          <cell r="C50">
            <v>18000</v>
          </cell>
          <cell r="D50">
            <v>3000</v>
          </cell>
          <cell r="E50">
            <v>3000</v>
          </cell>
          <cell r="F50">
            <v>1280</v>
          </cell>
          <cell r="G50">
            <v>1280</v>
          </cell>
          <cell r="H50">
            <v>29280</v>
          </cell>
          <cell r="I50">
            <v>4000</v>
          </cell>
          <cell r="J50">
            <v>16</v>
          </cell>
          <cell r="K50">
            <v>16</v>
          </cell>
          <cell r="L50">
            <v>228900</v>
          </cell>
          <cell r="M50">
            <v>29280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16</v>
          </cell>
          <cell r="AB50">
            <v>16</v>
          </cell>
          <cell r="AC50">
            <v>228900</v>
          </cell>
        </row>
        <row r="51">
          <cell r="A51">
            <v>42</v>
          </cell>
          <cell r="B51" t="str">
            <v>　麻生町</v>
          </cell>
          <cell r="C51">
            <v>18000</v>
          </cell>
          <cell r="D51">
            <v>480</v>
          </cell>
          <cell r="E51">
            <v>10000</v>
          </cell>
          <cell r="F51">
            <v>28480</v>
          </cell>
          <cell r="G51">
            <v>480</v>
          </cell>
          <cell r="H51">
            <v>17</v>
          </cell>
          <cell r="I51">
            <v>10000</v>
          </cell>
          <cell r="J51">
            <v>100000</v>
          </cell>
          <cell r="K51">
            <v>0</v>
          </cell>
          <cell r="L51">
            <v>0</v>
          </cell>
          <cell r="M51">
            <v>28480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17</v>
          </cell>
          <cell r="AB51">
            <v>17</v>
          </cell>
          <cell r="AC51">
            <v>100000</v>
          </cell>
        </row>
        <row r="52">
          <cell r="A52">
            <v>43</v>
          </cell>
          <cell r="B52" t="str">
            <v>　北浦町</v>
          </cell>
          <cell r="C52">
            <v>40000</v>
          </cell>
          <cell r="D52">
            <v>5250</v>
          </cell>
          <cell r="E52">
            <v>5250</v>
          </cell>
          <cell r="F52">
            <v>21000</v>
          </cell>
          <cell r="G52">
            <v>1600</v>
          </cell>
          <cell r="H52">
            <v>0</v>
          </cell>
          <cell r="I52">
            <v>21000</v>
          </cell>
          <cell r="J52">
            <v>7</v>
          </cell>
          <cell r="K52">
            <v>110000</v>
          </cell>
          <cell r="L52">
            <v>14000</v>
          </cell>
          <cell r="M52">
            <v>67850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7</v>
          </cell>
          <cell r="AB52">
            <v>7</v>
          </cell>
          <cell r="AC52">
            <v>110000</v>
          </cell>
          <cell r="AD52">
            <v>14000</v>
          </cell>
        </row>
        <row r="53">
          <cell r="A53">
            <v>44</v>
          </cell>
          <cell r="B53" t="str">
            <v>　玉造町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A54">
            <v>45</v>
          </cell>
          <cell r="B54" t="str">
            <v>　江戸崎町</v>
          </cell>
          <cell r="C54">
            <v>20000</v>
          </cell>
          <cell r="D54">
            <v>20000</v>
          </cell>
          <cell r="E54">
            <v>5</v>
          </cell>
          <cell r="F54">
            <v>20</v>
          </cell>
          <cell r="G54">
            <v>75000</v>
          </cell>
          <cell r="H54">
            <v>75000</v>
          </cell>
          <cell r="I54">
            <v>20000</v>
          </cell>
          <cell r="J54">
            <v>7</v>
          </cell>
          <cell r="K54">
            <v>105000</v>
          </cell>
          <cell r="L54">
            <v>0</v>
          </cell>
          <cell r="M54">
            <v>20000</v>
          </cell>
          <cell r="N54">
            <v>5</v>
          </cell>
          <cell r="O54">
            <v>20</v>
          </cell>
          <cell r="P54">
            <v>75000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75000</v>
          </cell>
          <cell r="AA54">
            <v>7</v>
          </cell>
          <cell r="AB54">
            <v>7</v>
          </cell>
          <cell r="AC54">
            <v>105000</v>
          </cell>
        </row>
        <row r="55">
          <cell r="A55">
            <v>46</v>
          </cell>
          <cell r="B55" t="str">
            <v>　阿見町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>
            <v>47</v>
          </cell>
          <cell r="B56" t="str">
            <v>　新利根町</v>
          </cell>
          <cell r="C56">
            <v>500</v>
          </cell>
          <cell r="D56">
            <v>800</v>
          </cell>
          <cell r="E56">
            <v>500</v>
          </cell>
          <cell r="F56">
            <v>5300</v>
          </cell>
          <cell r="G56">
            <v>800</v>
          </cell>
          <cell r="H56">
            <v>3</v>
          </cell>
          <cell r="I56">
            <v>4000</v>
          </cell>
          <cell r="J56">
            <v>18000</v>
          </cell>
          <cell r="K56">
            <v>0</v>
          </cell>
          <cell r="L56">
            <v>0</v>
          </cell>
          <cell r="M56">
            <v>5300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3</v>
          </cell>
          <cell r="AB56">
            <v>3</v>
          </cell>
          <cell r="AC56">
            <v>18000</v>
          </cell>
        </row>
        <row r="57">
          <cell r="A57">
            <v>48</v>
          </cell>
          <cell r="B57" t="str">
            <v>　河内町</v>
          </cell>
          <cell r="C57">
            <v>52000</v>
          </cell>
          <cell r="D57">
            <v>30000</v>
          </cell>
          <cell r="E57">
            <v>52000</v>
          </cell>
          <cell r="F57">
            <v>30000</v>
          </cell>
          <cell r="G57">
            <v>0</v>
          </cell>
          <cell r="H57">
            <v>9</v>
          </cell>
          <cell r="I57">
            <v>6000</v>
          </cell>
          <cell r="J57">
            <v>80000</v>
          </cell>
          <cell r="K57">
            <v>0</v>
          </cell>
          <cell r="L57">
            <v>0</v>
          </cell>
          <cell r="M57">
            <v>88000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9</v>
          </cell>
          <cell r="AB57">
            <v>9</v>
          </cell>
          <cell r="AC57">
            <v>80000</v>
          </cell>
        </row>
        <row r="58">
          <cell r="A58">
            <v>49</v>
          </cell>
          <cell r="B58" t="str">
            <v>　東町</v>
          </cell>
          <cell r="C58">
            <v>0</v>
          </cell>
          <cell r="D58">
            <v>0</v>
          </cell>
          <cell r="E58">
            <v>5</v>
          </cell>
          <cell r="F58">
            <v>5</v>
          </cell>
          <cell r="G58">
            <v>100000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5</v>
          </cell>
          <cell r="AB58">
            <v>5</v>
          </cell>
          <cell r="AC58">
            <v>100000</v>
          </cell>
        </row>
        <row r="59">
          <cell r="A59">
            <v>50</v>
          </cell>
          <cell r="B59" t="str">
            <v>　霞ヶ浦町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>
            <v>51</v>
          </cell>
          <cell r="B60" t="str">
            <v>　八郷町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>
            <v>52</v>
          </cell>
          <cell r="B61" t="str">
            <v>　千代田町</v>
          </cell>
          <cell r="C61">
            <v>0</v>
          </cell>
          <cell r="D61">
            <v>0</v>
          </cell>
          <cell r="E61">
            <v>6</v>
          </cell>
          <cell r="F61">
            <v>6</v>
          </cell>
          <cell r="G61">
            <v>60000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</v>
          </cell>
          <cell r="AB61">
            <v>6</v>
          </cell>
          <cell r="AC61">
            <v>60000</v>
          </cell>
        </row>
        <row r="62">
          <cell r="A62">
            <v>53</v>
          </cell>
          <cell r="B62" t="str">
            <v>　伊奈町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>
            <v>54</v>
          </cell>
          <cell r="B63" t="str">
            <v>　関城町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>
            <v>55</v>
          </cell>
          <cell r="B64" t="str">
            <v>　明野町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>
            <v>56</v>
          </cell>
          <cell r="B65" t="str">
            <v>　真壁町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>
            <v>57</v>
          </cell>
          <cell r="B66" t="str">
            <v>　協和町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>
            <v>58</v>
          </cell>
          <cell r="B67" t="str">
            <v>　八千代町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59</v>
          </cell>
          <cell r="B68" t="str">
            <v>　石下町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60</v>
          </cell>
          <cell r="B69" t="str">
            <v>　総和町</v>
          </cell>
          <cell r="C69">
            <v>2400</v>
          </cell>
          <cell r="D69">
            <v>1600</v>
          </cell>
          <cell r="E69">
            <v>2400</v>
          </cell>
          <cell r="F69">
            <v>29600</v>
          </cell>
          <cell r="G69">
            <v>1600</v>
          </cell>
          <cell r="H69">
            <v>14</v>
          </cell>
          <cell r="I69">
            <v>25600</v>
          </cell>
          <cell r="J69">
            <v>220000</v>
          </cell>
          <cell r="K69">
            <v>0</v>
          </cell>
          <cell r="L69">
            <v>0</v>
          </cell>
          <cell r="M69">
            <v>29600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14</v>
          </cell>
          <cell r="AB69">
            <v>22</v>
          </cell>
          <cell r="AC69">
            <v>220000</v>
          </cell>
        </row>
        <row r="70">
          <cell r="A70">
            <v>61</v>
          </cell>
          <cell r="B70" t="str">
            <v>　五霞町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62</v>
          </cell>
          <cell r="B71" t="str">
            <v>　三和町</v>
          </cell>
          <cell r="C71">
            <v>11000</v>
          </cell>
          <cell r="D71">
            <v>9000</v>
          </cell>
          <cell r="E71">
            <v>11000</v>
          </cell>
          <cell r="F71">
            <v>0</v>
          </cell>
          <cell r="G71">
            <v>10</v>
          </cell>
          <cell r="H71">
            <v>10</v>
          </cell>
          <cell r="I71">
            <v>9000</v>
          </cell>
          <cell r="J71">
            <v>0</v>
          </cell>
          <cell r="K71">
            <v>0</v>
          </cell>
          <cell r="L71">
            <v>0</v>
          </cell>
          <cell r="M71">
            <v>20000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10</v>
          </cell>
          <cell r="AB71">
            <v>10</v>
          </cell>
          <cell r="AC71">
            <v>200000</v>
          </cell>
        </row>
        <row r="72">
          <cell r="A72">
            <v>63</v>
          </cell>
          <cell r="B72" t="str">
            <v>　猿島町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64</v>
          </cell>
          <cell r="B73" t="str">
            <v>　境町</v>
          </cell>
          <cell r="C73">
            <v>42000</v>
          </cell>
          <cell r="D73">
            <v>5000</v>
          </cell>
          <cell r="E73">
            <v>5000</v>
          </cell>
          <cell r="F73">
            <v>42000</v>
          </cell>
          <cell r="G73">
            <v>4000</v>
          </cell>
          <cell r="H73">
            <v>0</v>
          </cell>
          <cell r="I73">
            <v>42000</v>
          </cell>
          <cell r="J73">
            <v>10</v>
          </cell>
          <cell r="K73">
            <v>310000</v>
          </cell>
          <cell r="L73">
            <v>22000</v>
          </cell>
          <cell r="M73">
            <v>93000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10</v>
          </cell>
          <cell r="AB73">
            <v>10</v>
          </cell>
          <cell r="AC73">
            <v>310000</v>
          </cell>
          <cell r="AD73">
            <v>22000</v>
          </cell>
        </row>
        <row r="74">
          <cell r="A74">
            <v>65</v>
          </cell>
          <cell r="B74" t="str">
            <v>　藤代町</v>
          </cell>
          <cell r="C74">
            <v>0</v>
          </cell>
          <cell r="D74">
            <v>0</v>
          </cell>
          <cell r="E74">
            <v>9</v>
          </cell>
          <cell r="F74">
            <v>9</v>
          </cell>
          <cell r="G74">
            <v>180000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9</v>
          </cell>
          <cell r="AB74">
            <v>9</v>
          </cell>
          <cell r="AC74">
            <v>180000</v>
          </cell>
        </row>
        <row r="75">
          <cell r="A75">
            <v>66</v>
          </cell>
          <cell r="B75" t="str">
            <v>　利根町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B76" t="str">
            <v>小　　計</v>
          </cell>
          <cell r="C76">
            <v>489500</v>
          </cell>
          <cell r="D76">
            <v>48000</v>
          </cell>
          <cell r="E76">
            <v>166504</v>
          </cell>
          <cell r="F76">
            <v>33000</v>
          </cell>
          <cell r="G76">
            <v>34360</v>
          </cell>
          <cell r="H76">
            <v>0</v>
          </cell>
          <cell r="I76">
            <v>235300</v>
          </cell>
          <cell r="J76">
            <v>0</v>
          </cell>
          <cell r="K76">
            <v>0</v>
          </cell>
          <cell r="L76">
            <v>0</v>
          </cell>
          <cell r="M76">
            <v>1006664</v>
          </cell>
          <cell r="N76">
            <v>5</v>
          </cell>
          <cell r="O76">
            <v>20</v>
          </cell>
          <cell r="P76">
            <v>75000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75000</v>
          </cell>
          <cell r="AA76">
            <v>239</v>
          </cell>
          <cell r="AB76">
            <v>262</v>
          </cell>
          <cell r="AC76">
            <v>3768540</v>
          </cell>
          <cell r="AD76">
            <v>221400</v>
          </cell>
        </row>
        <row r="77"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67</v>
          </cell>
          <cell r="B80" t="str">
            <v>　桂村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68</v>
          </cell>
          <cell r="B81" t="str">
            <v>　御前山村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69</v>
          </cell>
          <cell r="B82" t="str">
            <v>　七会村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70</v>
          </cell>
          <cell r="B83" t="str">
            <v>　東海村</v>
          </cell>
          <cell r="C83">
            <v>13700</v>
          </cell>
          <cell r="D83">
            <v>14400</v>
          </cell>
          <cell r="E83">
            <v>13700</v>
          </cell>
          <cell r="F83">
            <v>0</v>
          </cell>
          <cell r="G83">
            <v>8</v>
          </cell>
          <cell r="H83">
            <v>8</v>
          </cell>
          <cell r="I83">
            <v>14400</v>
          </cell>
          <cell r="J83">
            <v>0</v>
          </cell>
          <cell r="K83">
            <v>0</v>
          </cell>
          <cell r="L83">
            <v>0</v>
          </cell>
          <cell r="M83">
            <v>28100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</v>
          </cell>
          <cell r="AB83">
            <v>8</v>
          </cell>
          <cell r="AC83">
            <v>108000</v>
          </cell>
        </row>
        <row r="84">
          <cell r="A84">
            <v>71</v>
          </cell>
          <cell r="B84" t="str">
            <v>　美和村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72</v>
          </cell>
          <cell r="B85" t="str">
            <v>　緒川村</v>
          </cell>
          <cell r="C85">
            <v>0</v>
          </cell>
          <cell r="D85">
            <v>0</v>
          </cell>
          <cell r="E85">
            <v>3</v>
          </cell>
          <cell r="F85">
            <v>3</v>
          </cell>
          <cell r="G85">
            <v>90000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</v>
          </cell>
          <cell r="AB85">
            <v>3</v>
          </cell>
          <cell r="AC85">
            <v>90000</v>
          </cell>
        </row>
        <row r="86">
          <cell r="A86">
            <v>73</v>
          </cell>
          <cell r="B86" t="str">
            <v>　水府村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74</v>
          </cell>
          <cell r="B87" t="str">
            <v>　里美村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75</v>
          </cell>
          <cell r="B88" t="str">
            <v>　旭村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76</v>
          </cell>
          <cell r="B89" t="str">
            <v>　大洋村</v>
          </cell>
          <cell r="C89">
            <v>0</v>
          </cell>
          <cell r="D89">
            <v>0</v>
          </cell>
          <cell r="E89">
            <v>10</v>
          </cell>
          <cell r="F89">
            <v>10</v>
          </cell>
          <cell r="G89">
            <v>200000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</v>
          </cell>
          <cell r="AB89">
            <v>10</v>
          </cell>
          <cell r="AC89">
            <v>200000</v>
          </cell>
        </row>
        <row r="90">
          <cell r="A90">
            <v>77</v>
          </cell>
          <cell r="B90" t="str">
            <v>　美浦村</v>
          </cell>
          <cell r="C90">
            <v>50000</v>
          </cell>
          <cell r="D90">
            <v>1600</v>
          </cell>
          <cell r="E90">
            <v>4000</v>
          </cell>
          <cell r="F90">
            <v>55600</v>
          </cell>
          <cell r="G90">
            <v>1600</v>
          </cell>
          <cell r="H90">
            <v>9</v>
          </cell>
          <cell r="I90">
            <v>4000</v>
          </cell>
          <cell r="J90">
            <v>90000</v>
          </cell>
          <cell r="K90">
            <v>18000</v>
          </cell>
          <cell r="L90">
            <v>0</v>
          </cell>
          <cell r="M90">
            <v>55600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9</v>
          </cell>
          <cell r="AB90">
            <v>9</v>
          </cell>
          <cell r="AC90">
            <v>90000</v>
          </cell>
          <cell r="AD90">
            <v>18000</v>
          </cell>
        </row>
        <row r="91">
          <cell r="A91">
            <v>78</v>
          </cell>
          <cell r="B91" t="str">
            <v>　桜川村</v>
          </cell>
          <cell r="C91">
            <v>74000</v>
          </cell>
          <cell r="D91">
            <v>2000</v>
          </cell>
          <cell r="E91">
            <v>2000</v>
          </cell>
          <cell r="F91">
            <v>95200</v>
          </cell>
          <cell r="G91">
            <v>0</v>
          </cell>
          <cell r="H91">
            <v>4</v>
          </cell>
          <cell r="I91">
            <v>19200</v>
          </cell>
          <cell r="J91">
            <v>80000</v>
          </cell>
          <cell r="K91">
            <v>4400</v>
          </cell>
          <cell r="L91">
            <v>0</v>
          </cell>
          <cell r="M91">
            <v>95200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4</v>
          </cell>
          <cell r="AB91">
            <v>4</v>
          </cell>
          <cell r="AC91">
            <v>80000</v>
          </cell>
          <cell r="AD91">
            <v>4400</v>
          </cell>
        </row>
        <row r="92">
          <cell r="A92">
            <v>79</v>
          </cell>
          <cell r="B92" t="str">
            <v>　玉里村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80</v>
          </cell>
          <cell r="B93" t="str">
            <v>　新治村</v>
          </cell>
          <cell r="C93">
            <v>0</v>
          </cell>
          <cell r="D93">
            <v>0</v>
          </cell>
          <cell r="E93">
            <v>3</v>
          </cell>
          <cell r="F93">
            <v>3</v>
          </cell>
          <cell r="G93">
            <v>30000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</v>
          </cell>
          <cell r="AB93">
            <v>3</v>
          </cell>
          <cell r="AC93">
            <v>30000</v>
          </cell>
        </row>
        <row r="94">
          <cell r="A94">
            <v>81</v>
          </cell>
          <cell r="B94" t="str">
            <v>　谷和原村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82</v>
          </cell>
          <cell r="B95" t="str">
            <v>　大和村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83</v>
          </cell>
          <cell r="B96" t="str">
            <v>　千代川村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B97" t="str">
            <v>小　　計</v>
          </cell>
          <cell r="C97">
            <v>124000</v>
          </cell>
          <cell r="D97">
            <v>0</v>
          </cell>
          <cell r="E97">
            <v>15700</v>
          </cell>
          <cell r="F97">
            <v>0</v>
          </cell>
          <cell r="G97">
            <v>1600</v>
          </cell>
          <cell r="H97">
            <v>0</v>
          </cell>
          <cell r="I97">
            <v>37600</v>
          </cell>
          <cell r="J97">
            <v>0</v>
          </cell>
          <cell r="K97">
            <v>0</v>
          </cell>
          <cell r="L97">
            <v>0</v>
          </cell>
          <cell r="M97">
            <v>178900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37</v>
          </cell>
          <cell r="AB97">
            <v>37</v>
          </cell>
          <cell r="AC97">
            <v>598000</v>
          </cell>
          <cell r="AD97">
            <v>22400</v>
          </cell>
        </row>
        <row r="98"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1</v>
          </cell>
          <cell r="B99" t="str">
            <v>ニューライフカシマ</v>
          </cell>
          <cell r="C99">
            <v>0</v>
          </cell>
          <cell r="D99">
            <v>0</v>
          </cell>
          <cell r="E99">
            <v>12</v>
          </cell>
          <cell r="F99">
            <v>12</v>
          </cell>
          <cell r="G99">
            <v>120000</v>
          </cell>
          <cell r="H99">
            <v>40000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12</v>
          </cell>
          <cell r="AB99">
            <v>12</v>
          </cell>
          <cell r="AC99">
            <v>120000</v>
          </cell>
          <cell r="AD99">
            <v>40000</v>
          </cell>
        </row>
        <row r="100">
          <cell r="A100">
            <v>2</v>
          </cell>
          <cell r="B100" t="str">
            <v>スカイスポーツ取手</v>
          </cell>
          <cell r="C100">
            <v>0</v>
          </cell>
          <cell r="D100">
            <v>0</v>
          </cell>
          <cell r="E100">
            <v>4</v>
          </cell>
          <cell r="F100">
            <v>4</v>
          </cell>
          <cell r="G100">
            <v>65000</v>
          </cell>
          <cell r="H100">
            <v>11000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4</v>
          </cell>
          <cell r="AB100">
            <v>4</v>
          </cell>
          <cell r="AC100">
            <v>65000</v>
          </cell>
          <cell r="AD100">
            <v>11000</v>
          </cell>
        </row>
        <row r="101">
          <cell r="A101">
            <v>3</v>
          </cell>
          <cell r="B101" t="str">
            <v>ふれあい坂下</v>
          </cell>
          <cell r="C101">
            <v>0</v>
          </cell>
          <cell r="D101">
            <v>0</v>
          </cell>
          <cell r="E101">
            <v>7</v>
          </cell>
          <cell r="F101">
            <v>7</v>
          </cell>
          <cell r="G101">
            <v>80000</v>
          </cell>
          <cell r="H101">
            <v>133000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7</v>
          </cell>
          <cell r="AB101">
            <v>7</v>
          </cell>
          <cell r="AC101">
            <v>80000</v>
          </cell>
          <cell r="AD101">
            <v>133000</v>
          </cell>
        </row>
        <row r="102">
          <cell r="A102">
            <v>4</v>
          </cell>
          <cell r="B102" t="str">
            <v>未来の子ども</v>
          </cell>
          <cell r="C102">
            <v>0</v>
          </cell>
          <cell r="D102">
            <v>0</v>
          </cell>
          <cell r="E102">
            <v>6</v>
          </cell>
          <cell r="F102">
            <v>6</v>
          </cell>
          <cell r="G102">
            <v>150000</v>
          </cell>
          <cell r="H102">
            <v>13940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6</v>
          </cell>
          <cell r="AB102">
            <v>6</v>
          </cell>
          <cell r="AC102">
            <v>150000</v>
          </cell>
          <cell r="AD102">
            <v>13940</v>
          </cell>
        </row>
        <row r="103">
          <cell r="A103">
            <v>5</v>
          </cell>
          <cell r="B103" t="str">
            <v>水戸こどもの劇場</v>
          </cell>
          <cell r="C103">
            <v>0</v>
          </cell>
          <cell r="D103">
            <v>0</v>
          </cell>
          <cell r="E103">
            <v>13</v>
          </cell>
          <cell r="F103">
            <v>13</v>
          </cell>
          <cell r="G103">
            <v>260000</v>
          </cell>
          <cell r="H103">
            <v>26000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13</v>
          </cell>
          <cell r="AB103">
            <v>13</v>
          </cell>
          <cell r="AC103">
            <v>260000</v>
          </cell>
          <cell r="AD103">
            <v>26000</v>
          </cell>
        </row>
        <row r="104">
          <cell r="B104" t="str">
            <v>小計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42</v>
          </cell>
          <cell r="AB104">
            <v>42</v>
          </cell>
          <cell r="AC104">
            <v>675000</v>
          </cell>
          <cell r="AD104">
            <v>223940</v>
          </cell>
        </row>
        <row r="105">
          <cell r="B105" t="str">
            <v>市町村等計</v>
          </cell>
          <cell r="C105">
            <v>795100</v>
          </cell>
          <cell r="D105">
            <v>56000</v>
          </cell>
          <cell r="E105">
            <v>238804</v>
          </cell>
          <cell r="F105">
            <v>153000</v>
          </cell>
          <cell r="G105">
            <v>61400</v>
          </cell>
          <cell r="H105">
            <v>2000</v>
          </cell>
          <cell r="I105">
            <v>344317</v>
          </cell>
          <cell r="J105">
            <v>0</v>
          </cell>
          <cell r="K105">
            <v>0</v>
          </cell>
          <cell r="L105">
            <v>0</v>
          </cell>
          <cell r="M105">
            <v>1650621</v>
          </cell>
          <cell r="N105">
            <v>5</v>
          </cell>
          <cell r="O105">
            <v>20</v>
          </cell>
          <cell r="P105">
            <v>75000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75000</v>
          </cell>
          <cell r="AA105">
            <v>511</v>
          </cell>
          <cell r="AB105">
            <v>535</v>
          </cell>
          <cell r="AC105">
            <v>7187540</v>
          </cell>
          <cell r="AD105">
            <v>469740</v>
          </cell>
        </row>
        <row r="106">
          <cell r="B106" t="str">
            <v>市町村等計</v>
          </cell>
          <cell r="C106">
            <v>795100</v>
          </cell>
          <cell r="D106">
            <v>56000</v>
          </cell>
          <cell r="E106">
            <v>238804</v>
          </cell>
          <cell r="F106">
            <v>153000</v>
          </cell>
          <cell r="G106">
            <v>61400</v>
          </cell>
          <cell r="H106">
            <v>2000</v>
          </cell>
          <cell r="I106">
            <v>344317</v>
          </cell>
          <cell r="J106">
            <v>0</v>
          </cell>
          <cell r="K106">
            <v>0</v>
          </cell>
          <cell r="L106">
            <v>0</v>
          </cell>
          <cell r="M106">
            <v>1650621</v>
          </cell>
          <cell r="N106">
            <v>5</v>
          </cell>
          <cell r="O106">
            <v>20</v>
          </cell>
          <cell r="P106">
            <v>75000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75000</v>
          </cell>
          <cell r="AA106">
            <v>511</v>
          </cell>
          <cell r="AB106">
            <v>535</v>
          </cell>
          <cell r="AC106">
            <v>7187540</v>
          </cell>
          <cell r="AD106">
            <v>469740</v>
          </cell>
        </row>
        <row r="107">
          <cell r="B107" t="str">
            <v>茨城県</v>
          </cell>
          <cell r="C107">
            <v>164000</v>
          </cell>
          <cell r="D107">
            <v>252000</v>
          </cell>
          <cell r="E107">
            <v>21000</v>
          </cell>
          <cell r="F107">
            <v>882000</v>
          </cell>
          <cell r="G107">
            <v>12400</v>
          </cell>
          <cell r="H107">
            <v>0</v>
          </cell>
          <cell r="I107">
            <v>37800</v>
          </cell>
          <cell r="J107">
            <v>180000</v>
          </cell>
          <cell r="K107">
            <v>0</v>
          </cell>
          <cell r="L107">
            <v>95130</v>
          </cell>
          <cell r="M107">
            <v>1644330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B109" t="str">
            <v>合　　計</v>
          </cell>
          <cell r="C109">
            <v>959100</v>
          </cell>
          <cell r="D109">
            <v>308000</v>
          </cell>
          <cell r="E109">
            <v>259804</v>
          </cell>
          <cell r="F109">
            <v>1035000</v>
          </cell>
          <cell r="G109">
            <v>73800</v>
          </cell>
          <cell r="H109">
            <v>2000</v>
          </cell>
          <cell r="I109">
            <v>382117</v>
          </cell>
          <cell r="J109">
            <v>180000</v>
          </cell>
          <cell r="K109">
            <v>0</v>
          </cell>
          <cell r="L109">
            <v>95130</v>
          </cell>
          <cell r="M109">
            <v>3294951</v>
          </cell>
          <cell r="N109">
            <v>5</v>
          </cell>
          <cell r="O109">
            <v>20</v>
          </cell>
          <cell r="P109">
            <v>75000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75000</v>
          </cell>
          <cell r="AA109">
            <v>511</v>
          </cell>
          <cell r="AB109">
            <v>535</v>
          </cell>
          <cell r="AC109">
            <v>7187540</v>
          </cell>
          <cell r="AD109">
            <v>469740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A42D8-885A-4F3D-A32D-9C44D96E09C2}">
  <sheetPr>
    <tabColor rgb="FF00B050"/>
    <pageSetUpPr fitToPage="1"/>
  </sheetPr>
  <dimension ref="A1:Z65"/>
  <sheetViews>
    <sheetView showGridLines="0" tabSelected="1" view="pageBreakPreview" zoomScale="60" zoomScaleNormal="100" workbookViewId="0">
      <selection activeCell="D16" sqref="D16:F16"/>
    </sheetView>
  </sheetViews>
  <sheetFormatPr defaultRowHeight="13" x14ac:dyDescent="0.2"/>
  <cols>
    <col min="1" max="1" width="3.36328125" style="28" customWidth="1"/>
    <col min="2" max="2" width="12.6328125" style="28" customWidth="1"/>
    <col min="3" max="3" width="27.36328125" style="28" customWidth="1"/>
    <col min="4" max="4" width="16" style="28" customWidth="1"/>
    <col min="5" max="5" width="14.36328125" style="28" customWidth="1"/>
    <col min="6" max="6" width="5.36328125" style="28" customWidth="1"/>
    <col min="7" max="7" width="4.36328125" style="28" customWidth="1"/>
    <col min="8" max="8" width="7.08984375" style="28" customWidth="1"/>
    <col min="9" max="10" width="12.6328125" style="28" customWidth="1"/>
    <col min="11" max="11" width="12.36328125" style="28" customWidth="1"/>
    <col min="12" max="12" width="8.7265625" style="28"/>
    <col min="13" max="13" width="18.08984375" style="28" customWidth="1"/>
    <col min="14" max="14" width="2.36328125" style="28" customWidth="1"/>
    <col min="15" max="15" width="15" style="28" customWidth="1"/>
    <col min="16" max="16" width="2.36328125" style="28" customWidth="1"/>
    <col min="17" max="17" width="8.7265625" style="28"/>
    <col min="18" max="18" width="0" style="28" hidden="1" customWidth="1"/>
    <col min="19" max="16384" width="8.7265625" style="28"/>
  </cols>
  <sheetData>
    <row r="1" spans="1:13" ht="16.5" x14ac:dyDescent="0.2">
      <c r="A1" s="60"/>
      <c r="B1" s="59"/>
      <c r="C1" s="59"/>
    </row>
    <row r="2" spans="1:13" ht="68.25" customHeight="1" x14ac:dyDescent="0.2">
      <c r="B2" s="91" t="s">
        <v>50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ht="23.15" customHeight="1" x14ac:dyDescent="0.2">
      <c r="B3" s="58"/>
      <c r="C3" s="58"/>
      <c r="D3" s="58"/>
      <c r="E3" s="55"/>
      <c r="F3" s="57"/>
      <c r="G3" s="57"/>
      <c r="H3" s="57"/>
      <c r="I3" s="57"/>
      <c r="J3" s="57"/>
      <c r="K3" s="57"/>
      <c r="L3" s="57"/>
      <c r="M3" s="57"/>
    </row>
    <row r="4" spans="1:13" ht="19" x14ac:dyDescent="0.2">
      <c r="B4" s="55"/>
      <c r="C4" s="56"/>
      <c r="D4" s="55"/>
      <c r="E4" s="55"/>
      <c r="F4" s="55"/>
      <c r="G4" s="55"/>
      <c r="H4" s="55"/>
      <c r="I4" s="55"/>
      <c r="J4" s="55"/>
      <c r="K4" s="54"/>
      <c r="L4" s="54"/>
      <c r="M4" s="54"/>
    </row>
    <row r="5" spans="1:13" ht="14.5" thickBot="1" x14ac:dyDescent="0.25">
      <c r="B5" s="41" t="s">
        <v>4</v>
      </c>
      <c r="C5" s="41"/>
    </row>
    <row r="6" spans="1:13" ht="25" customHeight="1" x14ac:dyDescent="0.2">
      <c r="B6" s="92" t="s">
        <v>5</v>
      </c>
      <c r="C6" s="93"/>
      <c r="D6" s="94"/>
      <c r="E6" s="95"/>
      <c r="F6" s="95"/>
      <c r="G6" s="95"/>
      <c r="H6" s="95"/>
      <c r="I6" s="95"/>
      <c r="J6" s="95"/>
      <c r="K6" s="95"/>
      <c r="L6" s="95"/>
      <c r="M6" s="96"/>
    </row>
    <row r="7" spans="1:13" ht="30" customHeight="1" x14ac:dyDescent="0.2">
      <c r="B7" s="97" t="s">
        <v>1</v>
      </c>
      <c r="C7" s="98"/>
      <c r="D7" s="99"/>
      <c r="E7" s="100"/>
      <c r="F7" s="100"/>
      <c r="G7" s="100"/>
      <c r="H7" s="100"/>
      <c r="I7" s="100"/>
      <c r="J7" s="100"/>
      <c r="K7" s="100"/>
      <c r="L7" s="100"/>
      <c r="M7" s="101"/>
    </row>
    <row r="8" spans="1:13" ht="25" customHeight="1" x14ac:dyDescent="0.2">
      <c r="B8" s="102" t="s">
        <v>5</v>
      </c>
      <c r="C8" s="103"/>
      <c r="D8" s="104"/>
      <c r="E8" s="105"/>
      <c r="F8" s="105"/>
      <c r="G8" s="105"/>
      <c r="H8" s="105"/>
      <c r="I8" s="105"/>
      <c r="J8" s="105"/>
      <c r="K8" s="105"/>
      <c r="L8" s="105"/>
      <c r="M8" s="106"/>
    </row>
    <row r="9" spans="1:13" ht="30" customHeight="1" x14ac:dyDescent="0.2">
      <c r="B9" s="107" t="s">
        <v>6</v>
      </c>
      <c r="C9" s="108"/>
      <c r="D9" s="109"/>
      <c r="E9" s="110"/>
      <c r="F9" s="110"/>
      <c r="G9" s="110"/>
      <c r="H9" s="110"/>
      <c r="I9" s="110"/>
      <c r="J9" s="110"/>
      <c r="K9" s="110"/>
      <c r="L9" s="110"/>
      <c r="M9" s="111"/>
    </row>
    <row r="10" spans="1:13" ht="25" customHeight="1" x14ac:dyDescent="0.2">
      <c r="B10" s="112" t="s">
        <v>26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4"/>
    </row>
    <row r="11" spans="1:13" ht="30" customHeight="1" x14ac:dyDescent="0.2">
      <c r="B11" s="115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7"/>
    </row>
    <row r="12" spans="1:13" ht="25" customHeight="1" x14ac:dyDescent="0.2">
      <c r="B12" s="74" t="s">
        <v>43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6"/>
    </row>
    <row r="13" spans="1:13" ht="30" customHeight="1" x14ac:dyDescent="0.2">
      <c r="B13" s="77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9"/>
    </row>
    <row r="14" spans="1:13" ht="9.75" customHeight="1" x14ac:dyDescent="0.2">
      <c r="B14" s="53"/>
      <c r="C14" s="53"/>
      <c r="D14" s="52"/>
      <c r="E14" s="53"/>
      <c r="F14" s="53"/>
      <c r="G14" s="53"/>
      <c r="H14" s="53"/>
      <c r="I14" s="52"/>
      <c r="J14" s="52"/>
      <c r="K14" s="52"/>
      <c r="L14" s="52"/>
      <c r="M14" s="52"/>
    </row>
    <row r="15" spans="1:13" s="175" customFormat="1" ht="14" x14ac:dyDescent="0.2">
      <c r="B15" s="176" t="s">
        <v>54</v>
      </c>
    </row>
    <row r="16" spans="1:13" s="175" customFormat="1" ht="16.5" x14ac:dyDescent="0.2">
      <c r="B16" s="175" t="s">
        <v>55</v>
      </c>
      <c r="C16" s="177"/>
      <c r="D16" s="178"/>
      <c r="E16" s="179"/>
      <c r="F16" s="180"/>
      <c r="G16" s="175" t="s">
        <v>0</v>
      </c>
    </row>
    <row r="17" spans="1:26" s="175" customFormat="1" ht="20.149999999999999" customHeight="1" x14ac:dyDescent="0.2">
      <c r="B17" s="177" t="s">
        <v>56</v>
      </c>
      <c r="C17" s="177"/>
      <c r="D17" s="181"/>
      <c r="E17" s="181"/>
      <c r="F17" s="181"/>
      <c r="G17" s="181"/>
      <c r="H17" s="181"/>
    </row>
    <row r="18" spans="1:26" s="175" customFormat="1" ht="16.5" x14ac:dyDescent="0.2">
      <c r="B18" s="177" t="s">
        <v>57</v>
      </c>
      <c r="C18" s="177"/>
      <c r="D18" s="178">
        <f>IF(D16&gt;10000000,10000000,D16)</f>
        <v>0</v>
      </c>
      <c r="E18" s="179"/>
      <c r="F18" s="180"/>
      <c r="G18" s="175" t="s">
        <v>0</v>
      </c>
    </row>
    <row r="19" spans="1:26" s="175" customFormat="1" ht="20.149999999999999" customHeight="1" thickBot="1" x14ac:dyDescent="0.25">
      <c r="B19" s="182" t="s">
        <v>61</v>
      </c>
      <c r="D19" s="181"/>
      <c r="E19" s="181"/>
      <c r="F19" s="181"/>
      <c r="G19" s="181"/>
      <c r="H19" s="181"/>
    </row>
    <row r="20" spans="1:26" s="175" customFormat="1" ht="17" thickBot="1" x14ac:dyDescent="0.25">
      <c r="B20" s="175" t="s">
        <v>58</v>
      </c>
      <c r="D20" s="183">
        <f>ROUNDDOWN($D$18*3/4,-3)</f>
        <v>0</v>
      </c>
      <c r="E20" s="184"/>
      <c r="F20" s="185"/>
      <c r="G20" s="175" t="s">
        <v>0</v>
      </c>
    </row>
    <row r="21" spans="1:26" s="175" customFormat="1" ht="20.149999999999999" customHeight="1" x14ac:dyDescent="0.2">
      <c r="B21" s="175" t="s">
        <v>59</v>
      </c>
      <c r="D21" s="181"/>
      <c r="E21" s="181"/>
      <c r="F21" s="181"/>
      <c r="G21" s="181"/>
      <c r="H21" s="181"/>
    </row>
    <row r="22" spans="1:26" ht="14" x14ac:dyDescent="0.2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26" ht="14" x14ac:dyDescent="0.2">
      <c r="B23" s="41" t="s">
        <v>60</v>
      </c>
      <c r="C23" s="41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26" s="44" customFormat="1" ht="18" customHeight="1" x14ac:dyDescent="0.2">
      <c r="A24" s="28"/>
      <c r="B24" s="38" t="s">
        <v>42</v>
      </c>
      <c r="C24" s="38"/>
      <c r="D24" s="38"/>
      <c r="E24" s="51"/>
      <c r="F24" s="51"/>
      <c r="G24" s="51"/>
      <c r="H24" s="51"/>
      <c r="I24" s="51"/>
      <c r="J24" s="51"/>
      <c r="K24" s="51"/>
      <c r="L24" s="38"/>
      <c r="M24" s="38"/>
      <c r="O24" s="28"/>
      <c r="R24" s="45"/>
      <c r="S24" s="45"/>
      <c r="T24" s="45"/>
      <c r="U24" s="45"/>
      <c r="V24" s="45"/>
      <c r="W24" s="45"/>
      <c r="X24" s="45"/>
      <c r="Y24" s="45"/>
      <c r="Z24" s="45"/>
    </row>
    <row r="25" spans="1:26" s="44" customFormat="1" ht="18" customHeight="1" x14ac:dyDescent="0.2">
      <c r="A25" s="28"/>
      <c r="B25" s="38" t="s">
        <v>41</v>
      </c>
      <c r="C25" s="38"/>
      <c r="D25" s="38"/>
      <c r="E25" s="51"/>
      <c r="F25" s="51"/>
      <c r="G25" s="51"/>
      <c r="H25" s="51"/>
      <c r="I25" s="51"/>
      <c r="J25" s="51"/>
      <c r="K25" s="51"/>
      <c r="L25" s="38"/>
      <c r="M25" s="38"/>
      <c r="O25" s="28"/>
      <c r="R25" s="45"/>
      <c r="S25" s="45"/>
      <c r="T25" s="45"/>
      <c r="U25" s="45"/>
      <c r="V25" s="45"/>
      <c r="W25" s="45"/>
      <c r="X25" s="45"/>
      <c r="Y25" s="45"/>
      <c r="Z25" s="45"/>
    </row>
    <row r="26" spans="1:26" s="44" customFormat="1" ht="3" customHeight="1" x14ac:dyDescent="0.2">
      <c r="A26" s="28"/>
      <c r="B26" s="38"/>
      <c r="C26" s="38"/>
      <c r="D26" s="38"/>
      <c r="E26" s="51"/>
      <c r="F26" s="51"/>
      <c r="G26" s="51"/>
      <c r="H26" s="51"/>
      <c r="I26" s="51"/>
      <c r="J26" s="51"/>
      <c r="K26" s="51"/>
      <c r="L26" s="38"/>
      <c r="M26" s="38"/>
      <c r="O26" s="28"/>
      <c r="R26" s="45"/>
      <c r="S26" s="45"/>
      <c r="T26" s="45"/>
      <c r="U26" s="45"/>
      <c r="V26" s="45"/>
      <c r="W26" s="45"/>
      <c r="X26" s="45"/>
      <c r="Y26" s="45"/>
      <c r="Z26" s="45"/>
    </row>
    <row r="27" spans="1:26" s="44" customFormat="1" ht="18" customHeight="1" x14ac:dyDescent="0.2">
      <c r="A27" s="28"/>
      <c r="B27" s="50" t="s">
        <v>25</v>
      </c>
      <c r="C27" s="38" t="s">
        <v>24</v>
      </c>
      <c r="D27" s="38" t="s">
        <v>23</v>
      </c>
      <c r="E27" s="38"/>
      <c r="F27" s="38" t="s">
        <v>22</v>
      </c>
      <c r="G27" s="40"/>
      <c r="H27" s="39"/>
      <c r="I27" s="38"/>
      <c r="J27" s="38"/>
      <c r="K27" s="38"/>
      <c r="L27" s="38"/>
      <c r="M27" s="38"/>
      <c r="O27" s="28"/>
      <c r="R27" s="45" t="b">
        <v>0</v>
      </c>
      <c r="S27" s="45"/>
      <c r="T27" s="45"/>
      <c r="U27" s="45"/>
      <c r="V27" s="45"/>
      <c r="W27" s="45"/>
      <c r="X27" s="45"/>
      <c r="Y27" s="45"/>
      <c r="Z27" s="45"/>
    </row>
    <row r="28" spans="1:26" s="44" customFormat="1" ht="18" customHeight="1" x14ac:dyDescent="0.2">
      <c r="A28" s="28"/>
      <c r="B28" s="40"/>
      <c r="C28" s="38" t="s">
        <v>21</v>
      </c>
      <c r="D28" s="49" t="s">
        <v>20</v>
      </c>
      <c r="E28" s="38"/>
      <c r="F28" s="38" t="s">
        <v>19</v>
      </c>
      <c r="G28" s="38"/>
      <c r="H28" s="38"/>
      <c r="I28" s="38" t="s">
        <v>40</v>
      </c>
      <c r="J28" s="38"/>
      <c r="K28" s="38"/>
      <c r="L28" s="38"/>
      <c r="M28" s="38"/>
      <c r="O28" s="28"/>
      <c r="R28" s="45" t="b">
        <v>0</v>
      </c>
      <c r="S28" s="45"/>
      <c r="T28" s="45"/>
      <c r="U28" s="45"/>
      <c r="V28" s="45"/>
      <c r="W28" s="45"/>
      <c r="X28" s="45"/>
      <c r="Y28" s="45"/>
      <c r="Z28" s="45"/>
    </row>
    <row r="29" spans="1:26" s="44" customFormat="1" ht="11.25" customHeight="1" x14ac:dyDescent="0.2">
      <c r="A29" s="28"/>
      <c r="B29" s="40"/>
      <c r="C29" s="40"/>
      <c r="D29" s="38"/>
      <c r="E29" s="38"/>
      <c r="F29" s="38"/>
      <c r="G29" s="38"/>
      <c r="H29" s="38"/>
      <c r="I29" s="38"/>
      <c r="J29" s="38"/>
      <c r="K29" s="38"/>
      <c r="L29" s="38"/>
      <c r="M29" s="38"/>
      <c r="O29" s="28"/>
      <c r="R29" s="45" t="b">
        <v>0</v>
      </c>
      <c r="S29" s="45"/>
      <c r="T29" s="45"/>
      <c r="U29" s="45"/>
      <c r="V29" s="45"/>
      <c r="W29" s="45"/>
      <c r="X29" s="45"/>
      <c r="Y29" s="45"/>
      <c r="Z29" s="45"/>
    </row>
    <row r="30" spans="1:26" s="44" customFormat="1" ht="20.149999999999999" customHeight="1" x14ac:dyDescent="0.2">
      <c r="A30" s="28"/>
      <c r="B30" s="48" t="s">
        <v>18</v>
      </c>
      <c r="C30" s="80"/>
      <c r="D30" s="81"/>
      <c r="E30" s="81"/>
      <c r="F30" s="81"/>
      <c r="G30" s="81"/>
      <c r="H30" s="81"/>
      <c r="I30" s="81"/>
      <c r="J30" s="82"/>
      <c r="K30" s="38"/>
      <c r="L30" s="38"/>
      <c r="M30" s="38"/>
      <c r="O30" s="28"/>
      <c r="R30" s="45" t="b">
        <v>0</v>
      </c>
      <c r="S30" s="45"/>
      <c r="T30" s="45"/>
      <c r="U30" s="45"/>
      <c r="V30" s="45"/>
      <c r="W30" s="45"/>
      <c r="X30" s="45"/>
      <c r="Y30" s="45"/>
      <c r="Z30" s="45"/>
    </row>
    <row r="31" spans="1:26" s="44" customFormat="1" ht="14" x14ac:dyDescent="0.2">
      <c r="A31" s="28"/>
      <c r="B31" s="38"/>
      <c r="C31" s="38"/>
      <c r="D31" s="38"/>
      <c r="E31" s="38"/>
      <c r="F31" s="38"/>
      <c r="G31" s="38"/>
      <c r="H31" s="39"/>
      <c r="I31" s="38"/>
      <c r="J31" s="38"/>
      <c r="K31" s="38"/>
      <c r="L31" s="38"/>
      <c r="M31" s="38"/>
      <c r="O31" s="28"/>
      <c r="R31" s="45" t="b">
        <v>0</v>
      </c>
      <c r="S31" s="45"/>
      <c r="T31" s="45"/>
      <c r="U31" s="45"/>
      <c r="V31" s="45"/>
      <c r="W31" s="45"/>
      <c r="X31" s="45"/>
      <c r="Y31" s="45"/>
      <c r="Z31" s="45"/>
    </row>
    <row r="32" spans="1:26" s="44" customFormat="1" ht="25" customHeight="1" x14ac:dyDescent="0.2">
      <c r="A32" s="28"/>
      <c r="B32" s="48" t="s">
        <v>17</v>
      </c>
      <c r="C32" s="83"/>
      <c r="D32" s="84"/>
      <c r="E32" s="84"/>
      <c r="F32" s="84"/>
      <c r="G32" s="84"/>
      <c r="H32" s="84"/>
      <c r="I32" s="84"/>
      <c r="J32" s="84"/>
      <c r="K32" s="84"/>
      <c r="L32" s="84"/>
      <c r="M32" s="85"/>
      <c r="N32" s="46"/>
      <c r="O32" s="46"/>
      <c r="R32" s="45" t="b">
        <v>0</v>
      </c>
      <c r="S32" s="45"/>
      <c r="T32" s="45"/>
      <c r="U32" s="45"/>
      <c r="V32" s="45"/>
      <c r="W32" s="45"/>
      <c r="X32" s="45"/>
      <c r="Y32" s="45"/>
      <c r="Z32" s="45"/>
    </row>
    <row r="33" spans="1:26" s="44" customFormat="1" ht="25" customHeight="1" x14ac:dyDescent="0.2">
      <c r="A33" s="28"/>
      <c r="B33" s="38"/>
      <c r="C33" s="86"/>
      <c r="D33" s="71"/>
      <c r="E33" s="71"/>
      <c r="F33" s="71"/>
      <c r="G33" s="71"/>
      <c r="H33" s="71"/>
      <c r="I33" s="71"/>
      <c r="J33" s="71"/>
      <c r="K33" s="71"/>
      <c r="L33" s="71"/>
      <c r="M33" s="87"/>
      <c r="N33" s="46"/>
      <c r="O33" s="46"/>
      <c r="R33" s="45" t="b">
        <v>0</v>
      </c>
      <c r="S33" s="45"/>
      <c r="T33" s="45"/>
      <c r="U33" s="45"/>
      <c r="V33" s="45"/>
      <c r="W33" s="45"/>
      <c r="X33" s="45"/>
      <c r="Y33" s="45"/>
      <c r="Z33" s="45"/>
    </row>
    <row r="34" spans="1:26" s="44" customFormat="1" ht="25" customHeight="1" x14ac:dyDescent="0.2">
      <c r="A34" s="28"/>
      <c r="B34" s="38"/>
      <c r="C34" s="88"/>
      <c r="D34" s="89"/>
      <c r="E34" s="89"/>
      <c r="F34" s="89"/>
      <c r="G34" s="89"/>
      <c r="H34" s="89"/>
      <c r="I34" s="89"/>
      <c r="J34" s="89"/>
      <c r="K34" s="89"/>
      <c r="L34" s="89"/>
      <c r="M34" s="90"/>
      <c r="N34" s="46"/>
      <c r="O34" s="46"/>
      <c r="R34" s="45" t="b">
        <v>0</v>
      </c>
      <c r="S34" s="45"/>
      <c r="T34" s="45"/>
      <c r="U34" s="45"/>
      <c r="V34" s="45"/>
      <c r="W34" s="45"/>
      <c r="X34" s="45"/>
      <c r="Y34" s="45"/>
      <c r="Z34" s="45"/>
    </row>
    <row r="35" spans="1:26" s="44" customFormat="1" ht="18.75" customHeight="1" x14ac:dyDescent="0.2">
      <c r="A35" s="28"/>
      <c r="B35" s="38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6"/>
      <c r="O35" s="46"/>
      <c r="R35" s="45"/>
      <c r="S35" s="45"/>
      <c r="T35" s="45"/>
      <c r="U35" s="45"/>
      <c r="V35" s="45"/>
      <c r="W35" s="45"/>
      <c r="X35" s="45"/>
      <c r="Y35" s="45"/>
      <c r="Z35" s="45"/>
    </row>
    <row r="36" spans="1:26" s="44" customFormat="1" ht="18" customHeight="1" x14ac:dyDescent="0.2">
      <c r="A36" s="28"/>
      <c r="B36" s="38" t="s">
        <v>39</v>
      </c>
      <c r="C36" s="47" t="s">
        <v>13</v>
      </c>
      <c r="D36" s="48" t="s">
        <v>14</v>
      </c>
      <c r="E36" s="47" t="s">
        <v>15</v>
      </c>
      <c r="F36" s="47" t="s">
        <v>31</v>
      </c>
      <c r="G36" s="71" t="s">
        <v>16</v>
      </c>
      <c r="H36" s="71"/>
      <c r="I36" s="47"/>
      <c r="J36" s="47"/>
      <c r="K36" s="47"/>
      <c r="L36" s="47"/>
      <c r="M36" s="47"/>
      <c r="N36" s="46"/>
      <c r="O36" s="46"/>
      <c r="R36" s="45"/>
      <c r="S36" s="45"/>
      <c r="T36" s="45"/>
      <c r="U36" s="45"/>
      <c r="V36" s="45"/>
      <c r="W36" s="45"/>
      <c r="X36" s="45"/>
      <c r="Y36" s="45"/>
      <c r="Z36" s="45"/>
    </row>
    <row r="37" spans="1:26" s="44" customFormat="1" ht="18" customHeight="1" x14ac:dyDescent="0.2">
      <c r="A37" s="28"/>
      <c r="B37" s="38"/>
      <c r="C37" s="48" t="s">
        <v>38</v>
      </c>
      <c r="D37" s="48"/>
      <c r="E37" s="47"/>
      <c r="F37" s="47"/>
      <c r="G37" s="47"/>
      <c r="H37" s="47"/>
      <c r="I37" s="47"/>
      <c r="J37" s="47"/>
      <c r="K37" s="47"/>
      <c r="L37" s="47"/>
      <c r="M37" s="47"/>
      <c r="N37" s="46"/>
      <c r="O37" s="46"/>
      <c r="R37" s="45"/>
      <c r="S37" s="45"/>
      <c r="T37" s="45"/>
      <c r="U37" s="45"/>
      <c r="V37" s="45"/>
      <c r="W37" s="45"/>
      <c r="X37" s="45"/>
      <c r="Y37" s="45"/>
      <c r="Z37" s="45"/>
    </row>
    <row r="38" spans="1:26" s="44" customFormat="1" ht="18" customHeight="1" x14ac:dyDescent="0.2">
      <c r="A38" s="28"/>
      <c r="B38" s="38"/>
      <c r="C38" s="48" t="s">
        <v>37</v>
      </c>
      <c r="D38" s="48"/>
      <c r="E38" s="47"/>
      <c r="F38" s="47"/>
      <c r="G38" s="47"/>
      <c r="H38" s="47"/>
      <c r="I38" s="47"/>
      <c r="J38" s="47"/>
      <c r="K38" s="47"/>
      <c r="L38" s="47"/>
      <c r="M38" s="47"/>
      <c r="N38" s="46"/>
      <c r="O38" s="46"/>
      <c r="R38" s="45"/>
      <c r="S38" s="45"/>
      <c r="T38" s="45"/>
      <c r="U38" s="45"/>
      <c r="V38" s="45"/>
      <c r="W38" s="45"/>
      <c r="X38" s="45"/>
      <c r="Y38" s="45"/>
      <c r="Z38" s="45"/>
    </row>
    <row r="39" spans="1:26" s="44" customFormat="1" ht="18" customHeight="1" x14ac:dyDescent="0.2">
      <c r="A39" s="28"/>
      <c r="B39" s="38"/>
      <c r="C39" s="48" t="s">
        <v>36</v>
      </c>
      <c r="D39" s="48"/>
      <c r="E39" s="47"/>
      <c r="F39" s="47"/>
      <c r="G39" s="47"/>
      <c r="H39" s="47"/>
      <c r="I39" s="47"/>
      <c r="J39" s="47"/>
      <c r="K39" s="47"/>
      <c r="L39" s="47"/>
      <c r="M39" s="47"/>
      <c r="N39" s="46"/>
      <c r="O39" s="46"/>
      <c r="R39" s="45"/>
      <c r="S39" s="45"/>
      <c r="T39" s="45"/>
      <c r="U39" s="45"/>
      <c r="V39" s="45"/>
      <c r="W39" s="45"/>
      <c r="X39" s="45"/>
      <c r="Y39" s="45"/>
      <c r="Z39" s="45"/>
    </row>
    <row r="40" spans="1:26" s="44" customFormat="1" ht="12" customHeight="1" x14ac:dyDescent="0.2">
      <c r="A40" s="28"/>
      <c r="B40" s="38"/>
      <c r="C40" s="47"/>
      <c r="D40" s="48"/>
      <c r="E40" s="47"/>
      <c r="F40" s="47"/>
      <c r="G40" s="47"/>
      <c r="H40" s="47"/>
      <c r="I40" s="47"/>
      <c r="J40" s="47"/>
      <c r="K40" s="47"/>
      <c r="L40" s="47"/>
      <c r="M40" s="47"/>
      <c r="N40" s="46"/>
      <c r="O40" s="46"/>
      <c r="R40" s="45"/>
      <c r="S40" s="45"/>
      <c r="T40" s="45"/>
      <c r="U40" s="45"/>
      <c r="V40" s="45"/>
      <c r="W40" s="45"/>
      <c r="X40" s="45"/>
      <c r="Y40" s="45"/>
      <c r="Z40" s="45"/>
    </row>
    <row r="41" spans="1:26" s="44" customFormat="1" ht="18" customHeight="1" x14ac:dyDescent="0.2">
      <c r="A41" s="28"/>
      <c r="B41" s="38"/>
      <c r="C41" s="46" t="s">
        <v>35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6"/>
      <c r="O41" s="46"/>
      <c r="R41" s="45"/>
      <c r="S41" s="45"/>
      <c r="T41" s="45"/>
      <c r="U41" s="45"/>
      <c r="V41" s="45"/>
      <c r="W41" s="45"/>
      <c r="X41" s="45"/>
      <c r="Y41" s="45"/>
      <c r="Z41" s="45"/>
    </row>
    <row r="42" spans="1:26" s="44" customFormat="1" ht="18" customHeight="1" x14ac:dyDescent="0.2">
      <c r="A42" s="28"/>
      <c r="B42" s="38"/>
      <c r="C42" s="46" t="s">
        <v>34</v>
      </c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6"/>
      <c r="O42" s="46"/>
      <c r="R42" s="45"/>
      <c r="S42" s="45"/>
      <c r="T42" s="45"/>
      <c r="U42" s="45"/>
      <c r="V42" s="45"/>
      <c r="W42" s="45"/>
      <c r="X42" s="45"/>
      <c r="Y42" s="45"/>
      <c r="Z42" s="45"/>
    </row>
    <row r="43" spans="1:26" s="44" customFormat="1" ht="9.75" customHeight="1" x14ac:dyDescent="0.2">
      <c r="A43" s="28"/>
      <c r="B43" s="38"/>
      <c r="C43" s="48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6"/>
      <c r="O43" s="46"/>
      <c r="R43" s="45"/>
      <c r="S43" s="45"/>
      <c r="T43" s="45"/>
      <c r="U43" s="45"/>
      <c r="V43" s="45"/>
      <c r="W43" s="45"/>
      <c r="X43" s="45"/>
      <c r="Y43" s="45"/>
      <c r="Z43" s="45"/>
    </row>
    <row r="44" spans="1:26" s="44" customFormat="1" ht="18" customHeight="1" x14ac:dyDescent="0.2">
      <c r="A44" s="28"/>
      <c r="B44" s="38"/>
      <c r="C44" s="48" t="s">
        <v>33</v>
      </c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6"/>
      <c r="O44" s="46"/>
      <c r="R44" s="45"/>
      <c r="S44" s="45"/>
      <c r="T44" s="45"/>
      <c r="U44" s="45"/>
      <c r="V44" s="45"/>
      <c r="W44" s="45"/>
      <c r="X44" s="45"/>
      <c r="Y44" s="45"/>
      <c r="Z44" s="45"/>
    </row>
    <row r="45" spans="1:26" s="44" customFormat="1" ht="18.75" customHeight="1" x14ac:dyDescent="0.2">
      <c r="A45" s="28"/>
      <c r="B45" s="38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6"/>
      <c r="O45" s="46"/>
      <c r="R45" s="45"/>
      <c r="S45" s="45"/>
      <c r="T45" s="45"/>
      <c r="U45" s="45"/>
      <c r="V45" s="45"/>
      <c r="W45" s="45"/>
      <c r="X45" s="45"/>
      <c r="Y45" s="45"/>
      <c r="Z45" s="45"/>
    </row>
    <row r="46" spans="1:26" ht="6" customHeight="1" x14ac:dyDescent="0.2">
      <c r="B46" s="38"/>
      <c r="C46" s="38"/>
      <c r="D46" s="38"/>
      <c r="E46" s="43"/>
      <c r="F46" s="43"/>
      <c r="G46" s="43"/>
      <c r="H46" s="43"/>
      <c r="I46" s="43"/>
      <c r="J46" s="43"/>
      <c r="K46" s="43"/>
      <c r="L46" s="38"/>
      <c r="M46" s="38"/>
      <c r="Q46" s="42"/>
    </row>
    <row r="47" spans="1:26" ht="14" x14ac:dyDescent="0.2">
      <c r="B47" s="39" t="s">
        <v>51</v>
      </c>
      <c r="C47" s="39"/>
      <c r="D47" s="38"/>
      <c r="E47" s="38"/>
      <c r="F47" s="38"/>
      <c r="G47" s="38"/>
      <c r="H47" s="38"/>
      <c r="I47" s="38"/>
      <c r="J47" s="38"/>
      <c r="K47" s="38"/>
      <c r="L47" s="38"/>
      <c r="M47" s="38"/>
      <c r="Q47" s="42"/>
      <c r="R47" s="72"/>
      <c r="S47" s="72"/>
      <c r="T47" s="72"/>
      <c r="U47" s="72"/>
      <c r="V47" s="72"/>
      <c r="W47" s="72"/>
      <c r="X47" s="72"/>
      <c r="Y47" s="72"/>
      <c r="Z47" s="72"/>
    </row>
    <row r="48" spans="1:26" ht="80.150000000000006" customHeight="1" x14ac:dyDescent="0.2"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2:13" ht="6" customHeight="1" x14ac:dyDescent="0.2">
      <c r="B49" s="38"/>
      <c r="C49" s="38"/>
      <c r="D49" s="38"/>
      <c r="E49" s="43"/>
      <c r="F49" s="43"/>
      <c r="G49" s="43"/>
      <c r="H49" s="43"/>
      <c r="I49" s="43"/>
      <c r="J49" s="43"/>
      <c r="K49" s="43"/>
      <c r="L49" s="38"/>
      <c r="M49" s="38"/>
    </row>
    <row r="50" spans="2:13" s="29" customFormat="1" x14ac:dyDescent="0.2">
      <c r="B50" s="34"/>
      <c r="C50" s="34"/>
      <c r="D50" s="32"/>
      <c r="E50" s="32"/>
      <c r="F50" s="32"/>
      <c r="G50" s="32"/>
    </row>
    <row r="51" spans="2:13" s="29" customFormat="1" x14ac:dyDescent="0.2">
      <c r="B51" s="34"/>
      <c r="C51" s="34"/>
      <c r="D51" s="32"/>
      <c r="E51" s="32"/>
      <c r="F51" s="32"/>
      <c r="G51" s="32"/>
    </row>
    <row r="52" spans="2:13" s="29" customFormat="1" x14ac:dyDescent="0.2">
      <c r="B52" s="34"/>
      <c r="C52" s="34"/>
      <c r="D52" s="32"/>
      <c r="E52" s="32"/>
      <c r="F52" s="32"/>
      <c r="G52" s="32"/>
    </row>
    <row r="53" spans="2:13" s="29" customFormat="1" x14ac:dyDescent="0.2">
      <c r="B53" s="33"/>
      <c r="C53" s="33"/>
      <c r="D53" s="32"/>
      <c r="E53" s="32"/>
      <c r="F53" s="32"/>
      <c r="G53" s="32"/>
    </row>
    <row r="54" spans="2:13" s="29" customFormat="1" x14ac:dyDescent="0.2">
      <c r="B54" s="37"/>
      <c r="C54" s="37"/>
    </row>
    <row r="55" spans="2:13" s="29" customFormat="1" ht="18.75" customHeight="1" x14ac:dyDescent="0.2">
      <c r="B55" s="70"/>
      <c r="C55" s="36"/>
      <c r="D55" s="70"/>
      <c r="E55" s="70"/>
      <c r="F55" s="36"/>
      <c r="G55" s="36"/>
    </row>
    <row r="56" spans="2:13" s="29" customFormat="1" x14ac:dyDescent="0.2">
      <c r="B56" s="70"/>
      <c r="C56" s="36"/>
      <c r="D56" s="36"/>
      <c r="E56" s="35"/>
      <c r="F56" s="35"/>
      <c r="G56" s="35"/>
    </row>
    <row r="57" spans="2:13" s="29" customFormat="1" x14ac:dyDescent="0.2">
      <c r="B57" s="34"/>
      <c r="C57" s="34"/>
      <c r="D57" s="32"/>
      <c r="E57" s="32"/>
      <c r="F57" s="32"/>
      <c r="G57" s="32"/>
    </row>
    <row r="58" spans="2:13" s="29" customFormat="1" x14ac:dyDescent="0.2">
      <c r="B58" s="34"/>
      <c r="C58" s="34"/>
      <c r="D58" s="32"/>
      <c r="E58" s="32"/>
      <c r="F58" s="32"/>
      <c r="G58" s="32"/>
    </row>
    <row r="59" spans="2:13" s="29" customFormat="1" x14ac:dyDescent="0.2">
      <c r="B59" s="34"/>
      <c r="C59" s="34"/>
      <c r="D59" s="32"/>
      <c r="E59" s="32"/>
      <c r="F59" s="32"/>
      <c r="G59" s="32"/>
    </row>
    <row r="60" spans="2:13" s="29" customFormat="1" x14ac:dyDescent="0.2">
      <c r="B60" s="33"/>
      <c r="C60" s="33"/>
      <c r="D60" s="32"/>
      <c r="E60" s="32"/>
      <c r="F60" s="32"/>
      <c r="G60" s="32"/>
    </row>
    <row r="61" spans="2:13" s="29" customFormat="1" x14ac:dyDescent="0.2">
      <c r="B61" s="31"/>
      <c r="C61" s="31"/>
    </row>
    <row r="62" spans="2:13" s="29" customFormat="1" x14ac:dyDescent="0.2">
      <c r="D62" s="30"/>
    </row>
    <row r="63" spans="2:13" s="29" customFormat="1" x14ac:dyDescent="0.2"/>
    <row r="65" ht="14.25" customHeight="1" x14ac:dyDescent="0.2"/>
  </sheetData>
  <sheetProtection selectLockedCells="1" selectUnlockedCells="1"/>
  <dataConsolidate/>
  <mergeCells count="23">
    <mergeCell ref="D18:F18"/>
    <mergeCell ref="D20:F20"/>
    <mergeCell ref="B12:M12"/>
    <mergeCell ref="B13:M13"/>
    <mergeCell ref="C30:J30"/>
    <mergeCell ref="C32:M34"/>
    <mergeCell ref="B2:M2"/>
    <mergeCell ref="B6:C6"/>
    <mergeCell ref="D6:M6"/>
    <mergeCell ref="B7:C7"/>
    <mergeCell ref="D7:M7"/>
    <mergeCell ref="B8:C8"/>
    <mergeCell ref="D8:M8"/>
    <mergeCell ref="B9:C9"/>
    <mergeCell ref="D9:M9"/>
    <mergeCell ref="B10:M10"/>
    <mergeCell ref="B11:M11"/>
    <mergeCell ref="D16:F16"/>
    <mergeCell ref="B55:B56"/>
    <mergeCell ref="D55:E55"/>
    <mergeCell ref="G36:H36"/>
    <mergeCell ref="R47:Z47"/>
    <mergeCell ref="B48:M48"/>
  </mergeCells>
  <phoneticPr fontId="6"/>
  <conditionalFormatting sqref="D14">
    <cfRule type="containsText" dxfId="4" priority="3" operator="containsText" text="あり">
      <formula>NOT(ISERROR(SEARCH("あり",D14)))</formula>
    </cfRule>
    <cfRule type="containsText" dxfId="3" priority="4" operator="containsText" text="なし">
      <formula>NOT(ISERROR(SEARCH("なし",D14)))</formula>
    </cfRule>
    <cfRule type="containsText" dxfId="2" priority="5" operator="containsText" text="あり">
      <formula>NOT(ISERROR(SEARCH("あり",D14)))</formula>
    </cfRule>
  </conditionalFormatting>
  <conditionalFormatting sqref="D20">
    <cfRule type="cellIs" dxfId="1" priority="2" operator="greaterThan">
      <formula>1000000</formula>
    </cfRule>
  </conditionalFormatting>
  <conditionalFormatting sqref="D20">
    <cfRule type="cellIs" dxfId="0" priority="1" operator="greaterThan">
      <formula>666000</formula>
    </cfRule>
  </conditionalFormatting>
  <dataValidations count="5">
    <dataValidation imeMode="halfAlpha" allowBlank="1" showInputMessage="1" showErrorMessage="1" sqref="B13:M13" xr:uid="{72254C57-B6CA-4BB1-A4A3-11D9AAC95A99}"/>
    <dataValidation type="list" allowBlank="1" showInputMessage="1" showErrorMessage="1" sqref="B11:M11" xr:uid="{4A1C4CAD-D643-44D3-87E1-E0A43604664E}">
      <formula1>"障害者支援施設,グループホーム,居宅介護,重度訪問介護,短期入所,重度障害者等包括支援"</formula1>
    </dataValidation>
    <dataValidation type="list" allowBlank="1" showInputMessage="1" showErrorMessage="1" sqref="I14" xr:uid="{297FE2CB-E9D0-46E3-B990-AFE4E669F680}">
      <formula1>"令和元年度,令和２年度,令和３年度"</formula1>
    </dataValidation>
    <dataValidation type="list" allowBlank="1" showInputMessage="1" showErrorMessage="1" sqref="D14" xr:uid="{88B70DBA-D38E-4859-B56A-E28056354C96}">
      <formula1>"あり,なし"</formula1>
    </dataValidation>
    <dataValidation imeMode="halfKatakana" allowBlank="1" showInputMessage="1" showErrorMessage="1" sqref="D8:K8 D6" xr:uid="{A0F2A809-A522-4A52-ADF7-7DC903EDD19B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rowBreaks count="1" manualBreakCount="1">
    <brk id="48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24</xdr:row>
                    <xdr:rowOff>165100</xdr:rowOff>
                  </from>
                  <to>
                    <xdr:col>2</xdr:col>
                    <xdr:colOff>266700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Check Box 2">
              <controlPr defaultSize="0" autoFill="0" autoLine="0" autoPict="0">
                <anchor moveWithCells="1">
                  <from>
                    <xdr:col>2</xdr:col>
                    <xdr:colOff>1746250</xdr:colOff>
                    <xdr:row>27</xdr:row>
                    <xdr:rowOff>0</xdr:rowOff>
                  </from>
                  <to>
                    <xdr:col>3</xdr:col>
                    <xdr:colOff>12700</xdr:colOff>
                    <xdr:row>28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Check Box 3">
              <controlPr defaultSize="0" autoFill="0" autoLine="0" autoPict="0">
                <anchor moveWithCells="1">
                  <from>
                    <xdr:col>2</xdr:col>
                    <xdr:colOff>1746250</xdr:colOff>
                    <xdr:row>25</xdr:row>
                    <xdr:rowOff>0</xdr:rowOff>
                  </from>
                  <to>
                    <xdr:col>3</xdr:col>
                    <xdr:colOff>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5" r:id="rId7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26</xdr:row>
                    <xdr:rowOff>222250</xdr:rowOff>
                  </from>
                  <to>
                    <xdr:col>2</xdr:col>
                    <xdr:colOff>260350</xdr:colOff>
                    <xdr:row>28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6" r:id="rId8" name="Check Box 8">
              <controlPr defaultSize="0" autoFill="0" autoLine="0" autoPict="0">
                <anchor moveWithCells="1">
                  <from>
                    <xdr:col>4</xdr:col>
                    <xdr:colOff>812800</xdr:colOff>
                    <xdr:row>24</xdr:row>
                    <xdr:rowOff>146050</xdr:rowOff>
                  </from>
                  <to>
                    <xdr:col>4</xdr:col>
                    <xdr:colOff>971550</xdr:colOff>
                    <xdr:row>27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0" r:id="rId9" name="Check Box 22">
              <controlPr defaultSize="0" autoFill="0" autoLine="0" autoPict="0">
                <anchor moveWithCells="1">
                  <from>
                    <xdr:col>4</xdr:col>
                    <xdr:colOff>800100</xdr:colOff>
                    <xdr:row>26</xdr:row>
                    <xdr:rowOff>222250</xdr:rowOff>
                  </from>
                  <to>
                    <xdr:col>5</xdr:col>
                    <xdr:colOff>6350</xdr:colOff>
                    <xdr:row>28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1" r:id="rId10" name="Check Box 23">
              <controlPr defaultSize="0" autoFill="0" autoLine="0" autoPict="0">
                <anchor moveWithCells="1">
                  <from>
                    <xdr:col>7</xdr:col>
                    <xdr:colOff>355600</xdr:colOff>
                    <xdr:row>26</xdr:row>
                    <xdr:rowOff>203200</xdr:rowOff>
                  </from>
                  <to>
                    <xdr:col>8</xdr:col>
                    <xdr:colOff>31750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2" r:id="rId11" name="Check Box 24">
              <controlPr defaultSize="0" autoFill="0" autoLine="0" autoPict="0">
                <anchor moveWithCells="1">
                  <from>
                    <xdr:col>2</xdr:col>
                    <xdr:colOff>1784350</xdr:colOff>
                    <xdr:row>34</xdr:row>
                    <xdr:rowOff>152400</xdr:rowOff>
                  </from>
                  <to>
                    <xdr:col>3</xdr:col>
                    <xdr:colOff>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3" r:id="rId12" name="Check Box 25">
              <controlPr defaultSize="0" autoFill="0" autoLine="0" autoPict="0">
                <anchor moveWithCells="1">
                  <from>
                    <xdr:col>5</xdr:col>
                    <xdr:colOff>355600</xdr:colOff>
                    <xdr:row>34</xdr:row>
                    <xdr:rowOff>152400</xdr:rowOff>
                  </from>
                  <to>
                    <xdr:col>6</xdr:col>
                    <xdr:colOff>190500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4" r:id="rId13" name="Check Box 26">
              <controlPr defaultSize="0" autoFill="0" autoLine="0" autoPict="0">
                <anchor moveWithCells="1">
                  <from>
                    <xdr:col>2</xdr:col>
                    <xdr:colOff>514350</xdr:colOff>
                    <xdr:row>34</xdr:row>
                    <xdr:rowOff>127000</xdr:rowOff>
                  </from>
                  <to>
                    <xdr:col>2</xdr:col>
                    <xdr:colOff>762000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5" r:id="rId14" name="Check Box 27">
              <controlPr defaultSize="0" autoFill="0" autoLine="0" autoPict="0">
                <anchor moveWithCells="1">
                  <from>
                    <xdr:col>4</xdr:col>
                    <xdr:colOff>38100</xdr:colOff>
                    <xdr:row>34</xdr:row>
                    <xdr:rowOff>152400</xdr:rowOff>
                  </from>
                  <to>
                    <xdr:col>4</xdr:col>
                    <xdr:colOff>285750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6" r:id="rId15" name="Check Box 28">
              <controlPr defaultSize="0" autoFill="0" autoLine="0" autoPict="0">
                <anchor moveWithCells="1">
                  <from>
                    <xdr:col>2</xdr:col>
                    <xdr:colOff>527050</xdr:colOff>
                    <xdr:row>42</xdr:row>
                    <xdr:rowOff>31750</xdr:rowOff>
                  </from>
                  <to>
                    <xdr:col>2</xdr:col>
                    <xdr:colOff>774700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7" r:id="rId16" name="Check Box 29">
              <controlPr defaultSize="0" autoFill="0" autoLine="0" autoPict="0">
                <anchor moveWithCells="1">
                  <from>
                    <xdr:col>2</xdr:col>
                    <xdr:colOff>514350</xdr:colOff>
                    <xdr:row>37</xdr:row>
                    <xdr:rowOff>146050</xdr:rowOff>
                  </from>
                  <to>
                    <xdr:col>2</xdr:col>
                    <xdr:colOff>762000</xdr:colOff>
                    <xdr:row>39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8" r:id="rId17" name="Check Box 30">
              <controlPr defaultSize="0" autoFill="0" autoLine="0" autoPict="0">
                <anchor moveWithCells="1">
                  <from>
                    <xdr:col>2</xdr:col>
                    <xdr:colOff>527050</xdr:colOff>
                    <xdr:row>36</xdr:row>
                    <xdr:rowOff>133350</xdr:rowOff>
                  </from>
                  <to>
                    <xdr:col>2</xdr:col>
                    <xdr:colOff>774700</xdr:colOff>
                    <xdr:row>38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9" r:id="rId18" name="Check Box 31">
              <controlPr defaultSize="0" autoFill="0" autoLine="0" autoPict="0">
                <anchor moveWithCells="1">
                  <from>
                    <xdr:col>2</xdr:col>
                    <xdr:colOff>527050</xdr:colOff>
                    <xdr:row>35</xdr:row>
                    <xdr:rowOff>152400</xdr:rowOff>
                  </from>
                  <to>
                    <xdr:col>2</xdr:col>
                    <xdr:colOff>774700</xdr:colOff>
                    <xdr:row>37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58EB1-99B1-4904-81F6-70B70C45C2E6}">
  <sheetPr>
    <tabColor rgb="FF00B050"/>
    <pageSetUpPr fitToPage="1"/>
  </sheetPr>
  <dimension ref="A1:W68"/>
  <sheetViews>
    <sheetView showGridLines="0" view="pageBreakPreview" zoomScale="60" zoomScaleNormal="100" workbookViewId="0">
      <selection activeCell="E16" sqref="E16"/>
    </sheetView>
  </sheetViews>
  <sheetFormatPr defaultColWidth="5.6328125" defaultRowHeight="14" x14ac:dyDescent="0.2"/>
  <cols>
    <col min="1" max="1" width="3.90625" style="15" customWidth="1"/>
    <col min="2" max="2" width="5.6328125" style="15"/>
    <col min="3" max="3" width="12.90625" style="15" customWidth="1"/>
    <col min="4" max="4" width="5.6328125" style="15"/>
    <col min="5" max="5" width="18" style="15" customWidth="1"/>
    <col min="6" max="21" width="5.6328125" style="15"/>
    <col min="22" max="22" width="3.90625" style="15" customWidth="1"/>
    <col min="23" max="23" width="2.6328125" style="15" customWidth="1"/>
    <col min="24" max="16384" width="5.6328125" style="15"/>
  </cols>
  <sheetData>
    <row r="1" spans="1:23" ht="16.5" x14ac:dyDescent="0.2">
      <c r="A1" s="8"/>
      <c r="B1" s="14"/>
      <c r="C1" s="14"/>
      <c r="D1" s="14"/>
      <c r="E1" s="14"/>
      <c r="F1" s="14"/>
      <c r="G1" s="14"/>
      <c r="H1" s="14"/>
      <c r="I1" s="14"/>
      <c r="J1" s="14"/>
    </row>
    <row r="2" spans="1:23" ht="37.5" customHeight="1" x14ac:dyDescent="0.2">
      <c r="A2" s="118" t="s">
        <v>52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</row>
    <row r="3" spans="1:23" ht="32.25" customHeight="1" x14ac:dyDescent="0.2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</row>
    <row r="4" spans="1:23" s="25" customFormat="1" ht="9.75" customHeight="1" x14ac:dyDescent="0.2">
      <c r="A4" s="27"/>
      <c r="B4" s="26"/>
      <c r="C4" s="26"/>
      <c r="D4" s="26"/>
      <c r="E4" s="26"/>
      <c r="F4" s="26"/>
      <c r="G4" s="26"/>
      <c r="H4" s="26"/>
      <c r="I4" s="26"/>
      <c r="J4" s="26"/>
    </row>
    <row r="5" spans="1:23" s="20" customFormat="1" ht="19" x14ac:dyDescent="0.2">
      <c r="A5" s="23"/>
      <c r="B5" s="24"/>
      <c r="C5" s="24"/>
      <c r="D5" s="24"/>
      <c r="E5" s="24"/>
      <c r="F5" s="24"/>
      <c r="G5" s="24"/>
      <c r="H5" s="23"/>
      <c r="I5" s="23"/>
      <c r="J5" s="23"/>
      <c r="P5" s="69"/>
      <c r="Q5" s="69"/>
      <c r="R5" s="69"/>
      <c r="S5" s="69"/>
      <c r="T5" s="69"/>
      <c r="U5" s="69"/>
      <c r="V5" s="69"/>
    </row>
    <row r="6" spans="1:23" s="20" customFormat="1" ht="19" x14ac:dyDescent="0.2">
      <c r="A6" s="23"/>
      <c r="B6" s="24"/>
      <c r="C6" s="24"/>
      <c r="D6" s="24"/>
      <c r="E6" s="24"/>
      <c r="F6" s="24"/>
      <c r="G6" s="24"/>
      <c r="H6" s="23"/>
      <c r="I6" s="23"/>
      <c r="J6" s="23"/>
      <c r="P6" s="22"/>
      <c r="Q6" s="22"/>
      <c r="R6" s="22"/>
      <c r="S6" s="21"/>
      <c r="T6" s="21"/>
      <c r="U6" s="21"/>
      <c r="V6" s="21"/>
    </row>
    <row r="7" spans="1:23" s="9" customFormat="1" ht="14.5" thickBot="1" x14ac:dyDescent="0.25">
      <c r="A7" s="1"/>
      <c r="B7" s="1"/>
      <c r="C7" s="2" t="s">
        <v>4</v>
      </c>
      <c r="D7" s="1"/>
      <c r="E7" s="1"/>
      <c r="F7" s="1"/>
      <c r="G7" s="1"/>
      <c r="H7" s="1"/>
      <c r="I7" s="1"/>
      <c r="J7" s="1"/>
    </row>
    <row r="8" spans="1:23" s="9" customFormat="1" ht="23.15" customHeight="1" x14ac:dyDescent="0.2">
      <c r="A8" s="1"/>
      <c r="B8" s="1"/>
      <c r="C8" s="3" t="s">
        <v>1</v>
      </c>
      <c r="D8" s="120">
        <f>'パッケージ事業計画 '!D7</f>
        <v>0</v>
      </c>
      <c r="E8" s="121"/>
      <c r="F8" s="121"/>
      <c r="G8" s="121"/>
      <c r="H8" s="121"/>
      <c r="I8" s="121"/>
      <c r="J8" s="121"/>
      <c r="K8" s="122"/>
    </row>
    <row r="9" spans="1:23" s="9" customFormat="1" ht="23.15" customHeight="1" x14ac:dyDescent="0.2">
      <c r="A9" s="1"/>
      <c r="B9" s="1"/>
      <c r="C9" s="4" t="s">
        <v>6</v>
      </c>
      <c r="D9" s="123">
        <f>'パッケージ事業計画 '!D9</f>
        <v>0</v>
      </c>
      <c r="E9" s="124"/>
      <c r="F9" s="124"/>
      <c r="G9" s="124"/>
      <c r="H9" s="124"/>
      <c r="I9" s="124"/>
      <c r="J9" s="124"/>
      <c r="K9" s="125"/>
    </row>
    <row r="10" spans="1:23" ht="10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23" ht="20.149999999999999" customHeight="1" x14ac:dyDescent="0.2">
      <c r="A11" s="14"/>
      <c r="B11" s="126" t="s">
        <v>7</v>
      </c>
      <c r="C11" s="126"/>
      <c r="D11" s="126"/>
      <c r="E11" s="127">
        <f>$C$15+$E$15-$G$15+B41</f>
        <v>0</v>
      </c>
      <c r="F11" s="128"/>
      <c r="G11" s="128"/>
      <c r="H11" s="128"/>
      <c r="I11" s="128"/>
      <c r="J11" s="130" t="s">
        <v>0</v>
      </c>
      <c r="K11" s="131"/>
      <c r="M11" s="132"/>
      <c r="N11" s="132"/>
      <c r="O11" s="132"/>
      <c r="P11" s="132"/>
      <c r="Q11" s="132"/>
      <c r="R11" s="132"/>
      <c r="T11" s="10"/>
      <c r="U11" s="10"/>
    </row>
    <row r="12" spans="1:23" ht="20.149999999999999" customHeight="1" thickBot="1" x14ac:dyDescent="0.25">
      <c r="A12" s="14"/>
      <c r="B12" s="126"/>
      <c r="C12" s="126"/>
      <c r="D12" s="126"/>
      <c r="E12" s="129"/>
      <c r="F12" s="129"/>
      <c r="G12" s="129"/>
      <c r="H12" s="129"/>
      <c r="I12" s="129"/>
      <c r="J12" s="130"/>
      <c r="K12" s="131"/>
      <c r="M12" s="132"/>
      <c r="N12" s="132"/>
      <c r="O12" s="132"/>
      <c r="P12" s="132"/>
      <c r="Q12" s="132"/>
      <c r="R12" s="132"/>
      <c r="T12" s="10"/>
      <c r="U12" s="10"/>
    </row>
    <row r="13" spans="1:23" ht="10" customHeight="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23" ht="40" customHeight="1" x14ac:dyDescent="0.2">
      <c r="A14" s="14"/>
      <c r="B14" s="14"/>
      <c r="C14" s="133" t="s">
        <v>30</v>
      </c>
      <c r="D14" s="134"/>
      <c r="E14" s="135" t="s">
        <v>29</v>
      </c>
      <c r="F14" s="136"/>
      <c r="G14" s="135" t="s">
        <v>28</v>
      </c>
      <c r="H14" s="136"/>
      <c r="I14" s="5"/>
      <c r="J14" s="5"/>
    </row>
    <row r="15" spans="1:23" ht="25" customHeight="1" x14ac:dyDescent="0.2">
      <c r="A15" s="14"/>
      <c r="B15" s="14"/>
      <c r="C15" s="137">
        <f>$P$24+$P$37</f>
        <v>0</v>
      </c>
      <c r="D15" s="138"/>
      <c r="E15" s="139">
        <f>$S$24+$S$37</f>
        <v>0</v>
      </c>
      <c r="F15" s="140"/>
      <c r="G15" s="141"/>
      <c r="H15" s="142"/>
      <c r="I15" s="6"/>
      <c r="J15" s="6"/>
    </row>
    <row r="16" spans="1:23" ht="10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spans="1:21" ht="18" customHeight="1" x14ac:dyDescent="0.2">
      <c r="A17" s="14"/>
      <c r="B17" s="14" t="s">
        <v>49</v>
      </c>
      <c r="C17" s="14"/>
      <c r="D17" s="14"/>
      <c r="E17" s="14"/>
      <c r="F17" s="14"/>
      <c r="G17" s="14"/>
      <c r="H17" s="14"/>
      <c r="I17" s="14"/>
      <c r="J17" s="14"/>
    </row>
    <row r="18" spans="1:21" s="11" customFormat="1" ht="25" customHeight="1" x14ac:dyDescent="0.2">
      <c r="A18" s="5"/>
      <c r="B18" s="16" t="s">
        <v>8</v>
      </c>
      <c r="C18" s="143" t="s">
        <v>9</v>
      </c>
      <c r="D18" s="143"/>
      <c r="E18" s="143"/>
      <c r="F18" s="143"/>
      <c r="G18" s="143"/>
      <c r="H18" s="143"/>
      <c r="I18" s="143"/>
      <c r="J18" s="143"/>
      <c r="K18" s="144" t="s">
        <v>10</v>
      </c>
      <c r="L18" s="144"/>
      <c r="M18" s="144" t="s">
        <v>11</v>
      </c>
      <c r="N18" s="144"/>
      <c r="O18" s="144"/>
      <c r="P18" s="144" t="s">
        <v>12</v>
      </c>
      <c r="Q18" s="144"/>
      <c r="R18" s="144"/>
      <c r="S18" s="145" t="s">
        <v>3</v>
      </c>
      <c r="T18" s="145"/>
      <c r="U18" s="145"/>
    </row>
    <row r="19" spans="1:21" ht="25" customHeight="1" x14ac:dyDescent="0.2">
      <c r="A19" s="14"/>
      <c r="B19" s="7">
        <v>1</v>
      </c>
      <c r="C19" s="146"/>
      <c r="D19" s="146"/>
      <c r="E19" s="146"/>
      <c r="F19" s="146"/>
      <c r="G19" s="146"/>
      <c r="H19" s="146"/>
      <c r="I19" s="146"/>
      <c r="J19" s="146"/>
      <c r="K19" s="12"/>
      <c r="L19" s="68" t="s">
        <v>27</v>
      </c>
      <c r="M19" s="147"/>
      <c r="N19" s="147"/>
      <c r="O19" s="147"/>
      <c r="P19" s="148">
        <f>K19*M19</f>
        <v>0</v>
      </c>
      <c r="Q19" s="148"/>
      <c r="R19" s="148"/>
      <c r="S19" s="147"/>
      <c r="T19" s="147"/>
      <c r="U19" s="147"/>
    </row>
    <row r="20" spans="1:21" ht="25" customHeight="1" x14ac:dyDescent="0.2">
      <c r="A20" s="14"/>
      <c r="B20" s="7">
        <v>2</v>
      </c>
      <c r="C20" s="155"/>
      <c r="D20" s="156"/>
      <c r="E20" s="156"/>
      <c r="F20" s="156"/>
      <c r="G20" s="156"/>
      <c r="H20" s="156"/>
      <c r="I20" s="156"/>
      <c r="J20" s="157"/>
      <c r="K20" s="12"/>
      <c r="L20" s="68" t="s">
        <v>27</v>
      </c>
      <c r="M20" s="149"/>
      <c r="N20" s="150"/>
      <c r="O20" s="151"/>
      <c r="P20" s="148">
        <f>K20*M20</f>
        <v>0</v>
      </c>
      <c r="Q20" s="148"/>
      <c r="R20" s="148"/>
      <c r="S20" s="149"/>
      <c r="T20" s="150"/>
      <c r="U20" s="151"/>
    </row>
    <row r="21" spans="1:21" ht="25" customHeight="1" x14ac:dyDescent="0.2">
      <c r="A21" s="14"/>
      <c r="B21" s="7">
        <v>3</v>
      </c>
      <c r="C21" s="155"/>
      <c r="D21" s="156"/>
      <c r="E21" s="156"/>
      <c r="F21" s="156"/>
      <c r="G21" s="156"/>
      <c r="H21" s="156"/>
      <c r="I21" s="156"/>
      <c r="J21" s="157"/>
      <c r="K21" s="12"/>
      <c r="L21" s="68" t="s">
        <v>27</v>
      </c>
      <c r="M21" s="149"/>
      <c r="N21" s="150"/>
      <c r="O21" s="151"/>
      <c r="P21" s="148">
        <f>K21*M21</f>
        <v>0</v>
      </c>
      <c r="Q21" s="148"/>
      <c r="R21" s="148"/>
      <c r="S21" s="149"/>
      <c r="T21" s="150"/>
      <c r="U21" s="151"/>
    </row>
    <row r="22" spans="1:21" ht="25" customHeight="1" x14ac:dyDescent="0.2">
      <c r="A22" s="14"/>
      <c r="B22" s="7">
        <v>4</v>
      </c>
      <c r="C22" s="155"/>
      <c r="D22" s="156"/>
      <c r="E22" s="156"/>
      <c r="F22" s="156"/>
      <c r="G22" s="156"/>
      <c r="H22" s="156"/>
      <c r="I22" s="156"/>
      <c r="J22" s="157"/>
      <c r="K22" s="12"/>
      <c r="L22" s="68" t="s">
        <v>27</v>
      </c>
      <c r="M22" s="149"/>
      <c r="N22" s="150"/>
      <c r="O22" s="151"/>
      <c r="P22" s="148">
        <f>K22*M22</f>
        <v>0</v>
      </c>
      <c r="Q22" s="148"/>
      <c r="R22" s="148"/>
      <c r="S22" s="149"/>
      <c r="T22" s="150"/>
      <c r="U22" s="151"/>
    </row>
    <row r="23" spans="1:21" ht="25" customHeight="1" x14ac:dyDescent="0.2">
      <c r="A23" s="14"/>
      <c r="B23" s="7">
        <v>5</v>
      </c>
      <c r="C23" s="155"/>
      <c r="D23" s="156"/>
      <c r="E23" s="156"/>
      <c r="F23" s="156"/>
      <c r="G23" s="156"/>
      <c r="H23" s="156"/>
      <c r="I23" s="156"/>
      <c r="J23" s="157"/>
      <c r="K23" s="12"/>
      <c r="L23" s="68" t="s">
        <v>27</v>
      </c>
      <c r="M23" s="149"/>
      <c r="N23" s="150"/>
      <c r="O23" s="151"/>
      <c r="P23" s="148">
        <f>K23*M23</f>
        <v>0</v>
      </c>
      <c r="Q23" s="148"/>
      <c r="R23" s="148"/>
      <c r="S23" s="149"/>
      <c r="T23" s="150"/>
      <c r="U23" s="151"/>
    </row>
    <row r="24" spans="1:21" ht="25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M24" s="144" t="s">
        <v>2</v>
      </c>
      <c r="N24" s="144"/>
      <c r="O24" s="144"/>
      <c r="P24" s="158">
        <f>SUM(P19:R23)</f>
        <v>0</v>
      </c>
      <c r="Q24" s="159"/>
      <c r="R24" s="160"/>
      <c r="S24" s="158">
        <f>SUM(S19:U23)</f>
        <v>0</v>
      </c>
      <c r="T24" s="159"/>
      <c r="U24" s="160"/>
    </row>
    <row r="25" spans="1:21" ht="20.149999999999999" customHeight="1" x14ac:dyDescent="0.2">
      <c r="A25" s="14"/>
      <c r="B25" s="14" t="s">
        <v>48</v>
      </c>
      <c r="C25" s="14"/>
      <c r="D25" s="14"/>
      <c r="E25" s="14"/>
      <c r="F25" s="14"/>
      <c r="G25" s="14"/>
      <c r="H25" s="14"/>
      <c r="I25" s="14"/>
      <c r="J25" s="14"/>
      <c r="M25" s="19"/>
      <c r="N25" s="19"/>
      <c r="O25" s="19"/>
      <c r="P25" s="18"/>
      <c r="Q25" s="18"/>
      <c r="R25" s="18"/>
      <c r="S25" s="18"/>
      <c r="T25" s="18"/>
      <c r="U25" s="18"/>
    </row>
    <row r="26" spans="1:21" s="11" customFormat="1" ht="25" customHeight="1" x14ac:dyDescent="0.2">
      <c r="A26" s="5"/>
      <c r="B26" s="16" t="s">
        <v>8</v>
      </c>
      <c r="C26" s="143" t="s">
        <v>9</v>
      </c>
      <c r="D26" s="143"/>
      <c r="E26" s="143"/>
      <c r="F26" s="143"/>
      <c r="G26" s="143"/>
      <c r="H26" s="143"/>
      <c r="I26" s="143"/>
      <c r="J26" s="143"/>
      <c r="K26" s="144" t="s">
        <v>10</v>
      </c>
      <c r="L26" s="144"/>
      <c r="M26" s="144" t="s">
        <v>11</v>
      </c>
      <c r="N26" s="144"/>
      <c r="O26" s="144"/>
      <c r="P26" s="144" t="s">
        <v>12</v>
      </c>
      <c r="Q26" s="144"/>
      <c r="R26" s="144"/>
      <c r="S26" s="145" t="s">
        <v>3</v>
      </c>
      <c r="T26" s="145"/>
      <c r="U26" s="145"/>
    </row>
    <row r="27" spans="1:21" ht="25" customHeight="1" x14ac:dyDescent="0.2">
      <c r="A27" s="14"/>
      <c r="B27" s="7">
        <v>1</v>
      </c>
      <c r="C27" s="146"/>
      <c r="D27" s="146"/>
      <c r="E27" s="146"/>
      <c r="F27" s="146"/>
      <c r="G27" s="146"/>
      <c r="H27" s="146"/>
      <c r="I27" s="146"/>
      <c r="J27" s="146"/>
      <c r="K27" s="12"/>
      <c r="L27" s="13"/>
      <c r="M27" s="147"/>
      <c r="N27" s="147"/>
      <c r="O27" s="147"/>
      <c r="P27" s="148">
        <f t="shared" ref="P27:P36" si="0">K27*M27</f>
        <v>0</v>
      </c>
      <c r="Q27" s="148"/>
      <c r="R27" s="148"/>
      <c r="S27" s="147"/>
      <c r="T27" s="147"/>
      <c r="U27" s="147"/>
    </row>
    <row r="28" spans="1:21" ht="25" customHeight="1" x14ac:dyDescent="0.2">
      <c r="A28" s="14"/>
      <c r="B28" s="7">
        <v>2</v>
      </c>
      <c r="C28" s="146"/>
      <c r="D28" s="146"/>
      <c r="E28" s="146"/>
      <c r="F28" s="146"/>
      <c r="G28" s="146"/>
      <c r="H28" s="146"/>
      <c r="I28" s="146"/>
      <c r="J28" s="146"/>
      <c r="K28" s="12"/>
      <c r="L28" s="13"/>
      <c r="M28" s="147"/>
      <c r="N28" s="147"/>
      <c r="O28" s="147"/>
      <c r="P28" s="148">
        <f t="shared" si="0"/>
        <v>0</v>
      </c>
      <c r="Q28" s="148"/>
      <c r="R28" s="148"/>
      <c r="S28" s="147"/>
      <c r="T28" s="147"/>
      <c r="U28" s="147"/>
    </row>
    <row r="29" spans="1:21" ht="25" customHeight="1" x14ac:dyDescent="0.2">
      <c r="A29" s="14"/>
      <c r="B29" s="7">
        <v>3</v>
      </c>
      <c r="C29" s="146"/>
      <c r="D29" s="146"/>
      <c r="E29" s="146"/>
      <c r="F29" s="146"/>
      <c r="G29" s="146"/>
      <c r="H29" s="146"/>
      <c r="I29" s="146"/>
      <c r="J29" s="146"/>
      <c r="K29" s="12"/>
      <c r="L29" s="13"/>
      <c r="M29" s="147"/>
      <c r="N29" s="147"/>
      <c r="O29" s="147"/>
      <c r="P29" s="148">
        <f t="shared" si="0"/>
        <v>0</v>
      </c>
      <c r="Q29" s="148"/>
      <c r="R29" s="148"/>
      <c r="S29" s="147"/>
      <c r="T29" s="147"/>
      <c r="U29" s="147"/>
    </row>
    <row r="30" spans="1:21" ht="25" customHeight="1" x14ac:dyDescent="0.2">
      <c r="A30" s="14"/>
      <c r="B30" s="7">
        <v>4</v>
      </c>
      <c r="C30" s="146"/>
      <c r="D30" s="146"/>
      <c r="E30" s="146"/>
      <c r="F30" s="146"/>
      <c r="G30" s="146"/>
      <c r="H30" s="146"/>
      <c r="I30" s="146"/>
      <c r="J30" s="146"/>
      <c r="K30" s="12"/>
      <c r="L30" s="13"/>
      <c r="M30" s="147"/>
      <c r="N30" s="147"/>
      <c r="O30" s="147"/>
      <c r="P30" s="148">
        <f t="shared" si="0"/>
        <v>0</v>
      </c>
      <c r="Q30" s="148"/>
      <c r="R30" s="148"/>
      <c r="S30" s="147"/>
      <c r="T30" s="147"/>
      <c r="U30" s="147"/>
    </row>
    <row r="31" spans="1:21" ht="25" customHeight="1" x14ac:dyDescent="0.2">
      <c r="A31" s="14"/>
      <c r="B31" s="7">
        <v>5</v>
      </c>
      <c r="C31" s="146"/>
      <c r="D31" s="146"/>
      <c r="E31" s="146"/>
      <c r="F31" s="146"/>
      <c r="G31" s="146"/>
      <c r="H31" s="146"/>
      <c r="I31" s="146"/>
      <c r="J31" s="146"/>
      <c r="K31" s="12"/>
      <c r="L31" s="13"/>
      <c r="M31" s="147"/>
      <c r="N31" s="147"/>
      <c r="O31" s="147"/>
      <c r="P31" s="148">
        <f t="shared" si="0"/>
        <v>0</v>
      </c>
      <c r="Q31" s="148"/>
      <c r="R31" s="148"/>
      <c r="S31" s="147"/>
      <c r="T31" s="147"/>
      <c r="U31" s="147"/>
    </row>
    <row r="32" spans="1:21" ht="25" customHeight="1" x14ac:dyDescent="0.2">
      <c r="A32" s="14"/>
      <c r="B32" s="7">
        <v>6</v>
      </c>
      <c r="C32" s="146"/>
      <c r="D32" s="146"/>
      <c r="E32" s="146"/>
      <c r="F32" s="146"/>
      <c r="G32" s="146"/>
      <c r="H32" s="146"/>
      <c r="I32" s="146"/>
      <c r="J32" s="146"/>
      <c r="K32" s="12"/>
      <c r="L32" s="13"/>
      <c r="M32" s="147"/>
      <c r="N32" s="147"/>
      <c r="O32" s="147"/>
      <c r="P32" s="148">
        <f t="shared" si="0"/>
        <v>0</v>
      </c>
      <c r="Q32" s="148"/>
      <c r="R32" s="148"/>
      <c r="S32" s="147"/>
      <c r="T32" s="147"/>
      <c r="U32" s="147"/>
    </row>
    <row r="33" spans="1:21" ht="25" customHeight="1" x14ac:dyDescent="0.2">
      <c r="A33" s="14"/>
      <c r="B33" s="7">
        <v>7</v>
      </c>
      <c r="C33" s="146"/>
      <c r="D33" s="146"/>
      <c r="E33" s="146"/>
      <c r="F33" s="146"/>
      <c r="G33" s="146"/>
      <c r="H33" s="146"/>
      <c r="I33" s="146"/>
      <c r="J33" s="146"/>
      <c r="K33" s="12"/>
      <c r="L33" s="13"/>
      <c r="M33" s="147"/>
      <c r="N33" s="147"/>
      <c r="O33" s="147"/>
      <c r="P33" s="148">
        <f t="shared" si="0"/>
        <v>0</v>
      </c>
      <c r="Q33" s="148"/>
      <c r="R33" s="148"/>
      <c r="S33" s="147"/>
      <c r="T33" s="147"/>
      <c r="U33" s="147"/>
    </row>
    <row r="34" spans="1:21" ht="25" customHeight="1" x14ac:dyDescent="0.2">
      <c r="A34" s="14"/>
      <c r="B34" s="7">
        <v>8</v>
      </c>
      <c r="C34" s="146"/>
      <c r="D34" s="146"/>
      <c r="E34" s="146"/>
      <c r="F34" s="146"/>
      <c r="G34" s="146"/>
      <c r="H34" s="146"/>
      <c r="I34" s="146"/>
      <c r="J34" s="146"/>
      <c r="K34" s="12"/>
      <c r="L34" s="13"/>
      <c r="M34" s="147"/>
      <c r="N34" s="147"/>
      <c r="O34" s="147"/>
      <c r="P34" s="148">
        <f t="shared" si="0"/>
        <v>0</v>
      </c>
      <c r="Q34" s="148"/>
      <c r="R34" s="148"/>
      <c r="S34" s="147"/>
      <c r="T34" s="147"/>
      <c r="U34" s="147"/>
    </row>
    <row r="35" spans="1:21" ht="25" customHeight="1" x14ac:dyDescent="0.2">
      <c r="A35" s="14"/>
      <c r="B35" s="7">
        <v>9</v>
      </c>
      <c r="C35" s="146"/>
      <c r="D35" s="146"/>
      <c r="E35" s="146"/>
      <c r="F35" s="146"/>
      <c r="G35" s="146"/>
      <c r="H35" s="146"/>
      <c r="I35" s="146"/>
      <c r="J35" s="146"/>
      <c r="K35" s="12"/>
      <c r="L35" s="13"/>
      <c r="M35" s="147"/>
      <c r="N35" s="147"/>
      <c r="O35" s="147"/>
      <c r="P35" s="148">
        <f t="shared" si="0"/>
        <v>0</v>
      </c>
      <c r="Q35" s="148"/>
      <c r="R35" s="148"/>
      <c r="S35" s="147"/>
      <c r="T35" s="147"/>
      <c r="U35" s="147"/>
    </row>
    <row r="36" spans="1:21" ht="25" customHeight="1" x14ac:dyDescent="0.2">
      <c r="A36" s="14"/>
      <c r="B36" s="7">
        <v>10</v>
      </c>
      <c r="C36" s="146"/>
      <c r="D36" s="146"/>
      <c r="E36" s="146"/>
      <c r="F36" s="146"/>
      <c r="G36" s="146"/>
      <c r="H36" s="146"/>
      <c r="I36" s="146"/>
      <c r="J36" s="146"/>
      <c r="K36" s="12"/>
      <c r="L36" s="13"/>
      <c r="M36" s="147"/>
      <c r="N36" s="147"/>
      <c r="O36" s="147"/>
      <c r="P36" s="148">
        <f t="shared" si="0"/>
        <v>0</v>
      </c>
      <c r="Q36" s="148"/>
      <c r="R36" s="148"/>
      <c r="S36" s="147"/>
      <c r="T36" s="147"/>
      <c r="U36" s="147"/>
    </row>
    <row r="37" spans="1:21" ht="2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M37" s="144" t="s">
        <v>2</v>
      </c>
      <c r="N37" s="144"/>
      <c r="O37" s="144"/>
      <c r="P37" s="158">
        <f>SUM(P27:R36)</f>
        <v>0</v>
      </c>
      <c r="Q37" s="159"/>
      <c r="R37" s="160"/>
      <c r="S37" s="158">
        <f>SUM(S27:U36)</f>
        <v>0</v>
      </c>
      <c r="T37" s="159"/>
      <c r="U37" s="160"/>
    </row>
    <row r="38" spans="1:21" ht="29.2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21" ht="25" customHeight="1" x14ac:dyDescent="0.2">
      <c r="A39" s="14"/>
      <c r="B39" s="67" t="s">
        <v>47</v>
      </c>
      <c r="C39" s="14"/>
      <c r="D39" s="14"/>
      <c r="E39" s="14"/>
      <c r="F39" s="14"/>
      <c r="G39" s="14"/>
      <c r="H39" s="14"/>
      <c r="I39" s="14"/>
      <c r="J39" s="14"/>
      <c r="M39" s="19"/>
      <c r="N39" s="19"/>
      <c r="O39" s="19"/>
      <c r="P39" s="18"/>
      <c r="Q39" s="18"/>
      <c r="R39" s="18"/>
      <c r="S39" s="18"/>
      <c r="T39" s="18"/>
      <c r="U39" s="18"/>
    </row>
    <row r="40" spans="1:21" ht="25" customHeight="1" x14ac:dyDescent="0.2">
      <c r="A40" s="14"/>
      <c r="B40" s="134" t="s">
        <v>46</v>
      </c>
      <c r="C40" s="134"/>
      <c r="D40" s="14"/>
      <c r="E40" s="14"/>
      <c r="F40" s="14"/>
      <c r="G40" s="14"/>
      <c r="H40" s="14"/>
      <c r="I40" s="14"/>
      <c r="J40" s="14"/>
      <c r="M40" s="19"/>
      <c r="N40" s="19"/>
      <c r="O40" s="19"/>
      <c r="P40" s="18"/>
      <c r="Q40" s="18"/>
      <c r="R40" s="18"/>
      <c r="S40" s="18"/>
      <c r="T40" s="18"/>
      <c r="U40" s="18"/>
    </row>
    <row r="41" spans="1:21" ht="25" customHeight="1" x14ac:dyDescent="0.2">
      <c r="A41" s="14"/>
      <c r="B41" s="137">
        <f>H47</f>
        <v>0</v>
      </c>
      <c r="C41" s="138"/>
      <c r="D41" s="14"/>
      <c r="E41" s="14"/>
      <c r="F41" s="14"/>
      <c r="G41" s="14"/>
      <c r="H41" s="14"/>
      <c r="I41" s="14"/>
      <c r="J41" s="14"/>
      <c r="M41" s="19"/>
      <c r="N41" s="19"/>
      <c r="O41" s="19"/>
      <c r="P41" s="18"/>
      <c r="Q41" s="18"/>
      <c r="R41" s="18"/>
      <c r="S41" s="18"/>
      <c r="T41" s="18"/>
      <c r="U41" s="18"/>
    </row>
    <row r="42" spans="1:21" ht="26.25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M42" s="19"/>
      <c r="N42" s="19"/>
      <c r="O42" s="19"/>
      <c r="P42" s="18"/>
      <c r="Q42" s="18"/>
      <c r="R42" s="18"/>
      <c r="S42" s="18"/>
      <c r="T42" s="18"/>
      <c r="U42" s="18"/>
    </row>
    <row r="43" spans="1:21" ht="19.5" customHeight="1" x14ac:dyDescent="0.2">
      <c r="A43" s="14"/>
      <c r="B43" s="170" t="s">
        <v>45</v>
      </c>
      <c r="C43" s="171"/>
      <c r="D43" s="171"/>
      <c r="E43" s="171"/>
      <c r="F43" s="171"/>
      <c r="G43" s="171"/>
      <c r="H43" s="171"/>
      <c r="I43" s="171"/>
      <c r="J43" s="171"/>
      <c r="K43" s="172"/>
      <c r="M43" s="19"/>
      <c r="N43" s="19"/>
      <c r="O43" s="19"/>
      <c r="P43" s="18"/>
      <c r="Q43" s="18"/>
      <c r="R43" s="18"/>
      <c r="S43" s="18"/>
      <c r="T43" s="18"/>
      <c r="U43" s="18"/>
    </row>
    <row r="44" spans="1:21" ht="50.15" customHeight="1" x14ac:dyDescent="0.2">
      <c r="A44" s="14"/>
      <c r="B44" s="161"/>
      <c r="C44" s="162"/>
      <c r="D44" s="162"/>
      <c r="E44" s="162"/>
      <c r="F44" s="162"/>
      <c r="G44" s="162"/>
      <c r="H44" s="162"/>
      <c r="I44" s="162"/>
      <c r="J44" s="162"/>
      <c r="K44" s="163"/>
      <c r="M44" s="19"/>
      <c r="N44" s="19"/>
      <c r="O44" s="19"/>
      <c r="P44" s="18"/>
      <c r="Q44" s="18"/>
      <c r="R44" s="18"/>
      <c r="S44" s="18"/>
      <c r="T44" s="18"/>
      <c r="U44" s="18"/>
    </row>
    <row r="45" spans="1:21" ht="50.15" customHeight="1" x14ac:dyDescent="0.2">
      <c r="A45" s="14"/>
      <c r="B45" s="164"/>
      <c r="C45" s="165"/>
      <c r="D45" s="165"/>
      <c r="E45" s="165"/>
      <c r="F45" s="165"/>
      <c r="G45" s="165"/>
      <c r="H45" s="165"/>
      <c r="I45" s="165"/>
      <c r="J45" s="165"/>
      <c r="K45" s="166"/>
      <c r="M45" s="19"/>
      <c r="N45" s="19"/>
      <c r="O45" s="19"/>
      <c r="P45" s="18"/>
      <c r="Q45" s="18"/>
      <c r="R45" s="18"/>
      <c r="S45" s="18"/>
      <c r="T45" s="18"/>
      <c r="U45" s="18"/>
    </row>
    <row r="46" spans="1:21" ht="50.15" customHeight="1" x14ac:dyDescent="0.2">
      <c r="A46" s="14"/>
      <c r="B46" s="167"/>
      <c r="C46" s="168"/>
      <c r="D46" s="168"/>
      <c r="E46" s="168"/>
      <c r="F46" s="168"/>
      <c r="G46" s="168"/>
      <c r="H46" s="168"/>
      <c r="I46" s="168"/>
      <c r="J46" s="168"/>
      <c r="K46" s="169"/>
      <c r="M46" s="19"/>
      <c r="N46" s="19"/>
      <c r="O46" s="19"/>
      <c r="P46" s="18"/>
      <c r="Q46" s="18"/>
      <c r="R46" s="18"/>
      <c r="S46" s="18"/>
      <c r="T46" s="18"/>
      <c r="U46" s="18"/>
    </row>
    <row r="47" spans="1:21" ht="29.25" customHeight="1" x14ac:dyDescent="0.2">
      <c r="A47" s="14"/>
      <c r="B47" s="173" t="s">
        <v>44</v>
      </c>
      <c r="C47" s="174"/>
      <c r="D47" s="174"/>
      <c r="E47" s="174"/>
      <c r="F47" s="174"/>
      <c r="G47" s="174"/>
      <c r="H47" s="155"/>
      <c r="I47" s="156"/>
      <c r="J47" s="156"/>
      <c r="K47" s="157"/>
      <c r="M47" s="19"/>
      <c r="N47" s="19"/>
      <c r="O47" s="19"/>
      <c r="P47" s="18"/>
      <c r="Q47" s="18"/>
      <c r="R47" s="18"/>
      <c r="S47" s="18"/>
      <c r="T47" s="18"/>
      <c r="U47" s="18"/>
    </row>
    <row r="48" spans="1:21" ht="29.25" customHeight="1" x14ac:dyDescent="0.2">
      <c r="A48" s="14"/>
      <c r="B48" s="66"/>
      <c r="C48" s="66"/>
      <c r="D48" s="65"/>
      <c r="E48" s="65"/>
      <c r="F48" s="64"/>
      <c r="G48" s="63"/>
      <c r="H48" s="63"/>
      <c r="I48" s="63"/>
      <c r="J48" s="14"/>
      <c r="M48" s="19"/>
      <c r="N48" s="19"/>
      <c r="O48" s="19"/>
      <c r="P48" s="18"/>
      <c r="Q48" s="18"/>
      <c r="R48" s="18"/>
      <c r="S48" s="18"/>
      <c r="T48" s="18"/>
      <c r="U48" s="18"/>
    </row>
    <row r="49" spans="1:21" ht="20.149999999999999" customHeight="1" x14ac:dyDescent="0.2">
      <c r="A49" s="14"/>
      <c r="B49" s="152" t="s">
        <v>32</v>
      </c>
      <c r="C49" s="143"/>
      <c r="D49" s="153"/>
      <c r="E49" s="153"/>
      <c r="F49" s="153"/>
      <c r="G49" s="153"/>
      <c r="H49" s="153"/>
      <c r="I49" s="153"/>
      <c r="J49" s="153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</row>
    <row r="50" spans="1:21" ht="20.149999999999999" customHeight="1" x14ac:dyDescent="0.2">
      <c r="A50" s="14"/>
      <c r="B50" s="143"/>
      <c r="C50" s="143"/>
      <c r="D50" s="153"/>
      <c r="E50" s="153"/>
      <c r="F50" s="153"/>
      <c r="G50" s="153"/>
      <c r="H50" s="153"/>
      <c r="I50" s="153"/>
      <c r="J50" s="153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spans="1:21" ht="20.149999999999999" customHeight="1" x14ac:dyDescent="0.2">
      <c r="A51" s="14"/>
      <c r="B51" s="143"/>
      <c r="C51" s="143"/>
      <c r="D51" s="153"/>
      <c r="E51" s="153"/>
      <c r="F51" s="153"/>
      <c r="G51" s="153"/>
      <c r="H51" s="153"/>
      <c r="I51" s="153"/>
      <c r="J51" s="153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</row>
    <row r="52" spans="1:21" ht="122.25" customHeight="1" x14ac:dyDescent="0.2">
      <c r="A52" s="14"/>
      <c r="B52" s="143"/>
      <c r="C52" s="143"/>
      <c r="D52" s="153"/>
      <c r="E52" s="153"/>
      <c r="F52" s="153"/>
      <c r="G52" s="153"/>
      <c r="H52" s="153"/>
      <c r="I52" s="153"/>
      <c r="J52" s="153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spans="1:21" ht="20.149999999999999" customHeight="1" x14ac:dyDescent="0.2">
      <c r="A53" s="14"/>
      <c r="B53" s="62"/>
      <c r="C53" s="61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21" ht="20.149999999999999" customHeight="1" x14ac:dyDescent="0.2">
      <c r="A54" s="14"/>
      <c r="B54" s="14"/>
      <c r="C54" s="14" t="s">
        <v>53</v>
      </c>
      <c r="D54" s="14"/>
      <c r="E54" s="14"/>
      <c r="F54" s="14"/>
      <c r="G54" s="14"/>
      <c r="H54" s="14"/>
      <c r="I54" s="14"/>
      <c r="J54" s="14"/>
    </row>
    <row r="55" spans="1:21" ht="20.149999999999999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21" ht="20.149999999999999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21" ht="20.149999999999999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21" ht="20.149999999999999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</row>
    <row r="59" spans="1:21" ht="20.149999999999999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</row>
    <row r="60" spans="1:21" ht="20.149999999999999" customHeight="1" x14ac:dyDescent="0.2"/>
    <row r="61" spans="1:21" ht="20.149999999999999" customHeight="1" x14ac:dyDescent="0.2"/>
    <row r="62" spans="1:21" ht="20.149999999999999" customHeight="1" x14ac:dyDescent="0.2"/>
    <row r="63" spans="1:21" ht="20.149999999999999" customHeight="1" x14ac:dyDescent="0.2"/>
    <row r="64" spans="1:21" ht="20.149999999999999" customHeight="1" x14ac:dyDescent="0.2"/>
    <row r="65" ht="20.149999999999999" customHeight="1" x14ac:dyDescent="0.2"/>
    <row r="66" ht="20.149999999999999" customHeight="1" x14ac:dyDescent="0.2"/>
    <row r="67" ht="20.149999999999999" customHeight="1" x14ac:dyDescent="0.2"/>
    <row r="68" ht="20.149999999999999" customHeight="1" x14ac:dyDescent="0.2"/>
  </sheetData>
  <mergeCells count="98">
    <mergeCell ref="M36:O36"/>
    <mergeCell ref="B41:C41"/>
    <mergeCell ref="P36:R36"/>
    <mergeCell ref="S36:U36"/>
    <mergeCell ref="M37:O37"/>
    <mergeCell ref="P37:R37"/>
    <mergeCell ref="S37:U37"/>
    <mergeCell ref="B44:K46"/>
    <mergeCell ref="B43:K43"/>
    <mergeCell ref="H47:K47"/>
    <mergeCell ref="B47:G47"/>
    <mergeCell ref="C36:J36"/>
    <mergeCell ref="C34:J34"/>
    <mergeCell ref="M34:O34"/>
    <mergeCell ref="P34:R34"/>
    <mergeCell ref="S34:U34"/>
    <mergeCell ref="C35:J35"/>
    <mergeCell ref="M35:O35"/>
    <mergeCell ref="P35:R35"/>
    <mergeCell ref="S35:U35"/>
    <mergeCell ref="S33:U33"/>
    <mergeCell ref="S30:U30"/>
    <mergeCell ref="C31:J31"/>
    <mergeCell ref="M31:O31"/>
    <mergeCell ref="P31:R31"/>
    <mergeCell ref="S31:U31"/>
    <mergeCell ref="C30:J30"/>
    <mergeCell ref="M30:O30"/>
    <mergeCell ref="P30:R30"/>
    <mergeCell ref="C32:J32"/>
    <mergeCell ref="M32:O32"/>
    <mergeCell ref="P32:R32"/>
    <mergeCell ref="S32:U32"/>
    <mergeCell ref="C33:J33"/>
    <mergeCell ref="M33:O33"/>
    <mergeCell ref="P33:R33"/>
    <mergeCell ref="S28:U28"/>
    <mergeCell ref="C29:J29"/>
    <mergeCell ref="M29:O29"/>
    <mergeCell ref="P29:R29"/>
    <mergeCell ref="S29:U29"/>
    <mergeCell ref="P22:R22"/>
    <mergeCell ref="P21:R21"/>
    <mergeCell ref="P20:R20"/>
    <mergeCell ref="C28:J28"/>
    <mergeCell ref="M28:O28"/>
    <mergeCell ref="P28:R28"/>
    <mergeCell ref="S22:U22"/>
    <mergeCell ref="B49:C52"/>
    <mergeCell ref="D49:U52"/>
    <mergeCell ref="C20:J20"/>
    <mergeCell ref="C23:J23"/>
    <mergeCell ref="C22:J22"/>
    <mergeCell ref="C21:J21"/>
    <mergeCell ref="M24:O24"/>
    <mergeCell ref="P24:R24"/>
    <mergeCell ref="S24:U24"/>
    <mergeCell ref="B40:C40"/>
    <mergeCell ref="M23:O23"/>
    <mergeCell ref="M22:O22"/>
    <mergeCell ref="M21:O21"/>
    <mergeCell ref="M20:O20"/>
    <mergeCell ref="P23:R23"/>
    <mergeCell ref="C27:J27"/>
    <mergeCell ref="M27:O27"/>
    <mergeCell ref="P27:R27"/>
    <mergeCell ref="S27:U27"/>
    <mergeCell ref="S23:U23"/>
    <mergeCell ref="C26:J26"/>
    <mergeCell ref="K26:L26"/>
    <mergeCell ref="M26:O26"/>
    <mergeCell ref="P26:R26"/>
    <mergeCell ref="S26:U26"/>
    <mergeCell ref="C19:J19"/>
    <mergeCell ref="M19:O19"/>
    <mergeCell ref="P19:R19"/>
    <mergeCell ref="S19:U19"/>
    <mergeCell ref="S21:U21"/>
    <mergeCell ref="S20:U20"/>
    <mergeCell ref="C18:J18"/>
    <mergeCell ref="K18:L18"/>
    <mergeCell ref="M18:O18"/>
    <mergeCell ref="P18:R18"/>
    <mergeCell ref="S18:U18"/>
    <mergeCell ref="C14:D14"/>
    <mergeCell ref="E14:F14"/>
    <mergeCell ref="G14:H14"/>
    <mergeCell ref="C15:D15"/>
    <mergeCell ref="E15:F15"/>
    <mergeCell ref="G15:H15"/>
    <mergeCell ref="A2:W3"/>
    <mergeCell ref="D8:K8"/>
    <mergeCell ref="D9:K9"/>
    <mergeCell ref="B11:D12"/>
    <mergeCell ref="E11:I12"/>
    <mergeCell ref="J11:K12"/>
    <mergeCell ref="M11:R11"/>
    <mergeCell ref="M12:R12"/>
  </mergeCells>
  <phoneticPr fontId="6"/>
  <dataValidations count="4">
    <dataValidation type="list" allowBlank="1" showInputMessage="1" showErrorMessage="1" sqref="L27:L36" xr:uid="{077D2A42-C939-4398-9768-22138AB5658A}">
      <formula1>"式,台"</formula1>
    </dataValidation>
    <dataValidation type="list" showDropDown="1" showInputMessage="1" showErrorMessage="1" sqref="L19:L23" xr:uid="{B6F06A30-ABF2-4B2D-AABF-FE76A9C5727D}">
      <formula1>"式,台"</formula1>
    </dataValidation>
    <dataValidation type="whole" allowBlank="1" showInputMessage="1" showErrorMessage="1" sqref="K19:K23 K27:K36" xr:uid="{A8718D88-CEE2-4113-8118-88528D2DAC08}">
      <formula1>1</formula1>
      <formula2>100</formula2>
    </dataValidation>
    <dataValidation imeMode="halfAlpha" allowBlank="1" showInputMessage="1" showErrorMessage="1" sqref="M19:M23 N19:O19 P19:R23 M27:R36" xr:uid="{6B8A1ADC-5CD5-4C84-82EB-ABEA9BE19273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パッケージ事業計画 </vt:lpstr>
      <vt:lpstr>パッケージ積算内訳</vt:lpstr>
      <vt:lpstr>'パッケージ事業計画 '!Print_Area</vt:lpstr>
      <vt:lpstr>パッケージ積算内訳!Print_Area</vt:lpstr>
    </vt:vector>
  </TitlesOfParts>
  <Company>長野県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平成１２年度行政情報ネットワーク整備事業</dc:creator>
  <cp:lastModifiedBy>中村　未来</cp:lastModifiedBy>
  <cp:lastPrinted>2025-08-07T04:05:37Z</cp:lastPrinted>
  <dcterms:created xsi:type="dcterms:W3CDTF">2001-06-15T01:52:05Z</dcterms:created>
  <dcterms:modified xsi:type="dcterms:W3CDTF">2025-08-07T04:05:40Z</dcterms:modified>
</cp:coreProperties>
</file>