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svka.vdi.pref.nagano.lg.jp\課共有\障害者支援課\04_在宅支援係\n153 障害福祉分野の介護テクノロジー導入支援事業\R9\00 R9年度当初予算編成に向けた要望調査\01 事業所への通知\1_起案\"/>
    </mc:Choice>
  </mc:AlternateContent>
  <xr:revisionPtr revIDLastSave="0" documentId="13_ncr:1_{543C8732-791B-4948-B2E3-8BC271CDE3FE}" xr6:coauthVersionLast="47" xr6:coauthVersionMax="47" xr10:uidLastSave="{00000000-0000-0000-0000-000000000000}"/>
  <bookViews>
    <workbookView xWindow="28680" yWindow="-120" windowWidth="29040" windowHeight="15720" tabRatio="925" xr2:uid="{E9302EF7-41BB-449C-A51A-B6F14E2614A1}"/>
  </bookViews>
  <sheets>
    <sheet name="パッケージ事業計画" sheetId="6" r:id="rId1"/>
    <sheet name="パッケージ積算内訳" sheetId="9" r:id="rId2"/>
  </sheets>
  <externalReferences>
    <externalReference r:id="rId3"/>
  </externalReference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0">パッケージ事業計画!$A$1:$N$87</definedName>
    <definedName name="_xlnm.Print_Area" localSheetId="1">パッケージ積算内訳!$A$1:$W$50</definedName>
    <definedName name="_xlnm.Print_Area">#REF!</definedName>
    <definedName name="syuukeihyou11">[1]集計表２!$A$3:$AD$109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6" i="6" l="1"/>
  <c r="L82" i="6"/>
  <c r="L81" i="6"/>
  <c r="L80" i="6"/>
  <c r="L79" i="6"/>
  <c r="L78" i="6"/>
  <c r="L77" i="6"/>
  <c r="L76" i="6"/>
  <c r="L75" i="6"/>
  <c r="L74" i="6"/>
  <c r="L73" i="6"/>
  <c r="L72" i="6"/>
  <c r="L66" i="6"/>
  <c r="L65" i="6"/>
  <c r="L64" i="6"/>
  <c r="L63" i="6"/>
  <c r="L62" i="6"/>
  <c r="L61" i="6"/>
  <c r="L60" i="6"/>
  <c r="L59" i="6"/>
  <c r="L58" i="6"/>
  <c r="L57" i="6"/>
  <c r="L56" i="6"/>
  <c r="D6" i="9" l="1"/>
  <c r="D5" i="9"/>
  <c r="P16" i="9" l="1"/>
  <c r="P17" i="9"/>
  <c r="P18" i="9"/>
  <c r="P19" i="9"/>
  <c r="P20" i="9"/>
  <c r="S21" i="9"/>
  <c r="P24" i="9"/>
  <c r="P25" i="9"/>
  <c r="P26" i="9"/>
  <c r="P27" i="9"/>
  <c r="P28" i="9"/>
  <c r="P29" i="9"/>
  <c r="P30" i="9"/>
  <c r="P31" i="9"/>
  <c r="P32" i="9"/>
  <c r="P33" i="9"/>
  <c r="S34" i="9"/>
  <c r="B38" i="9"/>
  <c r="F56" i="6"/>
  <c r="K56" i="6" s="1"/>
  <c r="F57" i="6"/>
  <c r="K57" i="6" s="1"/>
  <c r="F58" i="6"/>
  <c r="K58" i="6" s="1"/>
  <c r="F59" i="6"/>
  <c r="K59" i="6" s="1"/>
  <c r="F60" i="6"/>
  <c r="K60" i="6" s="1"/>
  <c r="F61" i="6"/>
  <c r="K61" i="6" s="1"/>
  <c r="F62" i="6"/>
  <c r="K62" i="6" s="1"/>
  <c r="F63" i="6"/>
  <c r="K63" i="6" s="1"/>
  <c r="F64" i="6"/>
  <c r="K64" i="6" s="1"/>
  <c r="F65" i="6"/>
  <c r="K65" i="6" s="1"/>
  <c r="F66" i="6"/>
  <c r="K66" i="6" s="1"/>
  <c r="E67" i="6"/>
  <c r="J67" i="6"/>
  <c r="F72" i="6"/>
  <c r="K72" i="6" s="1"/>
  <c r="F73" i="6"/>
  <c r="K73" i="6" s="1"/>
  <c r="F74" i="6"/>
  <c r="K74" i="6" s="1"/>
  <c r="F75" i="6"/>
  <c r="K75" i="6" s="1"/>
  <c r="F76" i="6"/>
  <c r="K76" i="6" s="1"/>
  <c r="F77" i="6"/>
  <c r="K77" i="6" s="1"/>
  <c r="F78" i="6"/>
  <c r="K78" i="6" s="1"/>
  <c r="F79" i="6"/>
  <c r="K79" i="6" s="1"/>
  <c r="F80" i="6"/>
  <c r="K80" i="6" s="1"/>
  <c r="F81" i="6"/>
  <c r="K81" i="6" s="1"/>
  <c r="F82" i="6"/>
  <c r="K82" i="6" s="1"/>
  <c r="E83" i="6"/>
  <c r="J83" i="6"/>
  <c r="P34" i="9" l="1"/>
  <c r="E12" i="9"/>
  <c r="P21" i="9"/>
  <c r="C12" i="9" s="1"/>
  <c r="E8" i="9" s="1"/>
  <c r="D15" i="6" s="1"/>
  <c r="D17" i="6" s="1"/>
  <c r="D19" i="6" s="1"/>
  <c r="L67" i="6"/>
  <c r="L83" i="6"/>
  <c r="K67" i="6"/>
  <c r="K83" i="6"/>
  <c r="F83" i="6"/>
  <c r="F67" i="6"/>
</calcChain>
</file>

<file path=xl/sharedStrings.xml><?xml version="1.0" encoding="utf-8"?>
<sst xmlns="http://schemas.openxmlformats.org/spreadsheetml/2006/main" count="131" uniqueCount="95">
  <si>
    <t>　年間業務時間数想定削減率（％）</t>
    <rPh sb="1" eb="3">
      <t>ネンカン</t>
    </rPh>
    <rPh sb="3" eb="5">
      <t>ギョウム</t>
    </rPh>
    <rPh sb="5" eb="8">
      <t>ジカンスウ</t>
    </rPh>
    <rPh sb="8" eb="10">
      <t>ソウテイ</t>
    </rPh>
    <rPh sb="10" eb="12">
      <t>サクゲン</t>
    </rPh>
    <rPh sb="12" eb="13">
      <t>リツ</t>
    </rPh>
    <phoneticPr fontId="3"/>
  </si>
  <si>
    <t>６　巡回・移動</t>
    <rPh sb="2" eb="4">
      <t>ジュンカイ</t>
    </rPh>
    <rPh sb="5" eb="7">
      <t>イドウ</t>
    </rPh>
    <phoneticPr fontId="3"/>
  </si>
  <si>
    <t>間接業務</t>
    <rPh sb="0" eb="2">
      <t>カンセツ</t>
    </rPh>
    <rPh sb="2" eb="4">
      <t>ギョウム</t>
    </rPh>
    <phoneticPr fontId="3"/>
  </si>
  <si>
    <t>５　その他の直接介護</t>
    <rPh sb="4" eb="5">
      <t>タ</t>
    </rPh>
    <rPh sb="6" eb="8">
      <t>チョクセツ</t>
    </rPh>
    <rPh sb="8" eb="10">
      <t>カイゴ</t>
    </rPh>
    <phoneticPr fontId="3"/>
  </si>
  <si>
    <t>４　行動上の問題への対応（※2）</t>
    <rPh sb="2" eb="5">
      <t>コウドウジョウ</t>
    </rPh>
    <rPh sb="6" eb="8">
      <t>モンダイ</t>
    </rPh>
    <rPh sb="10" eb="12">
      <t>タイオウ</t>
    </rPh>
    <phoneticPr fontId="3"/>
  </si>
  <si>
    <t>３　生活自立支援（※1）</t>
    <rPh sb="2" eb="4">
      <t>セイカツ</t>
    </rPh>
    <rPh sb="4" eb="6">
      <t>ジリツ</t>
    </rPh>
    <rPh sb="6" eb="8">
      <t>シエン</t>
    </rPh>
    <phoneticPr fontId="3"/>
  </si>
  <si>
    <t>２　排泄介助・支援</t>
    <rPh sb="2" eb="4">
      <t>ハイセツ</t>
    </rPh>
    <rPh sb="4" eb="6">
      <t>カイジョ</t>
    </rPh>
    <rPh sb="7" eb="9">
      <t>シエン</t>
    </rPh>
    <phoneticPr fontId="3"/>
  </si>
  <si>
    <t>１　移動・移乗・体位変換</t>
    <rPh sb="2" eb="4">
      <t>イドウ</t>
    </rPh>
    <rPh sb="5" eb="7">
      <t>イジョウ</t>
    </rPh>
    <rPh sb="8" eb="10">
      <t>タイイ</t>
    </rPh>
    <rPh sb="10" eb="12">
      <t>ヘンカン</t>
    </rPh>
    <phoneticPr fontId="3"/>
  </si>
  <si>
    <t>直接介護</t>
    <rPh sb="0" eb="2">
      <t>チョクセツ</t>
    </rPh>
    <rPh sb="2" eb="4">
      <t>カイゴ</t>
    </rPh>
    <phoneticPr fontId="3"/>
  </si>
  <si>
    <t>C.年間発生件数（B×12）</t>
    <rPh sb="2" eb="4">
      <t>ネンカン</t>
    </rPh>
    <rPh sb="4" eb="6">
      <t>ハッセイ</t>
    </rPh>
    <rPh sb="6" eb="8">
      <t>ケンスウ</t>
    </rPh>
    <phoneticPr fontId="3"/>
  </si>
  <si>
    <t>B.ひと月当たり</t>
    <rPh sb="4" eb="5">
      <t>ツキ</t>
    </rPh>
    <rPh sb="5" eb="6">
      <t>ア</t>
    </rPh>
    <phoneticPr fontId="3"/>
  </si>
  <si>
    <t>人時間
E（A×C×D）</t>
    <phoneticPr fontId="3"/>
  </si>
  <si>
    <t>D. 1件当たりの
平均処理時間（分）</t>
    <phoneticPr fontId="3"/>
  </si>
  <si>
    <t>発生件数</t>
    <rPh sb="0" eb="2">
      <t>ハッセイ</t>
    </rPh>
    <rPh sb="2" eb="4">
      <t>ケンスウ</t>
    </rPh>
    <phoneticPr fontId="3"/>
  </si>
  <si>
    <t>A.業務従事者数</t>
    <phoneticPr fontId="14"/>
  </si>
  <si>
    <t>業務内容</t>
    <rPh sb="0" eb="2">
      <t>ギョウム</t>
    </rPh>
    <rPh sb="2" eb="4">
      <t>ナイヨウ</t>
    </rPh>
    <phoneticPr fontId="3"/>
  </si>
  <si>
    <t>人時間
E（A×C×D）</t>
    <rPh sb="0" eb="1">
      <t>ヒト</t>
    </rPh>
    <rPh sb="1" eb="3">
      <t>ジカン</t>
    </rPh>
    <phoneticPr fontId="3"/>
  </si>
  <si>
    <t>D. 1件当たりの
平均処理時間（分）</t>
    <rPh sb="4" eb="5">
      <t>ケン</t>
    </rPh>
    <rPh sb="5" eb="6">
      <t>ア</t>
    </rPh>
    <rPh sb="10" eb="12">
      <t>ヘイキン</t>
    </rPh>
    <rPh sb="12" eb="14">
      <t>ショリ</t>
    </rPh>
    <rPh sb="14" eb="16">
      <t>ジカン</t>
    </rPh>
    <rPh sb="17" eb="18">
      <t>フン</t>
    </rPh>
    <phoneticPr fontId="3"/>
  </si>
  <si>
    <t>A.業務従事者数</t>
    <rPh sb="2" eb="4">
      <t>ギョウム</t>
    </rPh>
    <rPh sb="4" eb="7">
      <t>ジュウジシャ</t>
    </rPh>
    <rPh sb="7" eb="8">
      <t>スウ</t>
    </rPh>
    <phoneticPr fontId="14"/>
  </si>
  <si>
    <t>機器の特徴：</t>
    <rPh sb="0" eb="2">
      <t>キキ</t>
    </rPh>
    <rPh sb="3" eb="5">
      <t>トクチョウ</t>
    </rPh>
    <phoneticPr fontId="3"/>
  </si>
  <si>
    <t>　　  機器名：</t>
    <rPh sb="4" eb="7">
      <t>キキメイ</t>
    </rPh>
    <phoneticPr fontId="3"/>
  </si>
  <si>
    <t>機能訓練支援</t>
    <rPh sb="0" eb="2">
      <t>キノウ</t>
    </rPh>
    <rPh sb="2" eb="4">
      <t>クンレン</t>
    </rPh>
    <rPh sb="4" eb="6">
      <t>シエン</t>
    </rPh>
    <phoneticPr fontId="3"/>
  </si>
  <si>
    <t>施設・事業所種別（指定を複数受けている場合は、補助上限額を適用する施設・事業所を選択）</t>
    <rPh sb="9" eb="11">
      <t>シテイ</t>
    </rPh>
    <rPh sb="12" eb="14">
      <t>フクスウ</t>
    </rPh>
    <rPh sb="14" eb="15">
      <t>ウ</t>
    </rPh>
    <rPh sb="19" eb="21">
      <t>バアイ</t>
    </rPh>
    <rPh sb="23" eb="25">
      <t>ホジョ</t>
    </rPh>
    <rPh sb="25" eb="28">
      <t>ジョウゲンガク</t>
    </rPh>
    <rPh sb="29" eb="31">
      <t>テキヨウ</t>
    </rPh>
    <rPh sb="33" eb="35">
      <t>シセツ</t>
    </rPh>
    <rPh sb="36" eb="39">
      <t>ジギョウショ</t>
    </rPh>
    <rPh sb="40" eb="42">
      <t>センタク</t>
    </rPh>
    <phoneticPr fontId="3"/>
  </si>
  <si>
    <t>事業所名</t>
    <rPh sb="0" eb="3">
      <t>ジギョウショ</t>
    </rPh>
    <rPh sb="3" eb="4">
      <t>メイ</t>
    </rPh>
    <phoneticPr fontId="3"/>
  </si>
  <si>
    <t>フリガナ</t>
    <phoneticPr fontId="3"/>
  </si>
  <si>
    <t>法人名</t>
    <rPh sb="0" eb="2">
      <t>ホウジン</t>
    </rPh>
    <rPh sb="2" eb="3">
      <t>メイ</t>
    </rPh>
    <phoneticPr fontId="3"/>
  </si>
  <si>
    <t>【基本情報】</t>
    <rPh sb="1" eb="3">
      <t>キホン</t>
    </rPh>
    <rPh sb="3" eb="5">
      <t>ジョウホウ</t>
    </rPh>
    <phoneticPr fontId="3"/>
  </si>
  <si>
    <t>インカム</t>
    <phoneticPr fontId="3"/>
  </si>
  <si>
    <t>タブレット</t>
    <phoneticPr fontId="3"/>
  </si>
  <si>
    <t>スマートフォン</t>
    <phoneticPr fontId="3"/>
  </si>
  <si>
    <t>パソコン</t>
    <phoneticPr fontId="3"/>
  </si>
  <si>
    <t>　</t>
    <phoneticPr fontId="3"/>
  </si>
  <si>
    <t>１１　その他の間接業務</t>
    <rPh sb="5" eb="6">
      <t>タ</t>
    </rPh>
    <rPh sb="7" eb="9">
      <t>カンセツ</t>
    </rPh>
    <rPh sb="9" eb="11">
      <t>ギョウム</t>
    </rPh>
    <phoneticPr fontId="3"/>
  </si>
  <si>
    <t>１０　見守り機器の使用・確認</t>
    <rPh sb="3" eb="5">
      <t>ミマモ</t>
    </rPh>
    <rPh sb="6" eb="8">
      <t>キキ</t>
    </rPh>
    <rPh sb="9" eb="11">
      <t>シヨウ</t>
    </rPh>
    <rPh sb="12" eb="14">
      <t>カクニン</t>
    </rPh>
    <phoneticPr fontId="3"/>
  </si>
  <si>
    <t>９　請求業務・勤怠管理・給与業務等</t>
    <rPh sb="2" eb="4">
      <t>セイキュウ</t>
    </rPh>
    <rPh sb="4" eb="6">
      <t>ギョウム</t>
    </rPh>
    <rPh sb="7" eb="9">
      <t>キンタイ</t>
    </rPh>
    <rPh sb="9" eb="11">
      <t>カンリ</t>
    </rPh>
    <rPh sb="12" eb="14">
      <t>キュウヨ</t>
    </rPh>
    <rPh sb="14" eb="16">
      <t>ギョウム</t>
    </rPh>
    <rPh sb="16" eb="17">
      <t>トウ</t>
    </rPh>
    <phoneticPr fontId="3"/>
  </si>
  <si>
    <t>８　職員間の情報伝達・情報共有</t>
    <rPh sb="2" eb="4">
      <t>ショクイン</t>
    </rPh>
    <rPh sb="4" eb="5">
      <t>カン</t>
    </rPh>
    <rPh sb="6" eb="8">
      <t>ジョウホウ</t>
    </rPh>
    <rPh sb="8" eb="10">
      <t>デンタツ</t>
    </rPh>
    <rPh sb="11" eb="13">
      <t>ジョウホウ</t>
    </rPh>
    <rPh sb="13" eb="15">
      <t>キョウユウ</t>
    </rPh>
    <phoneticPr fontId="3"/>
  </si>
  <si>
    <t>７　支援記録の作成</t>
    <rPh sb="2" eb="4">
      <t>シエン</t>
    </rPh>
    <rPh sb="4" eb="6">
      <t>キロク</t>
    </rPh>
    <rPh sb="7" eb="9">
      <t>サクセイ</t>
    </rPh>
    <phoneticPr fontId="3"/>
  </si>
  <si>
    <t>栄養管理支援</t>
    <rPh sb="0" eb="2">
      <t>エイヨウ</t>
    </rPh>
    <rPh sb="2" eb="4">
      <t>カンリ</t>
    </rPh>
    <rPh sb="4" eb="6">
      <t>シエン</t>
    </rPh>
    <phoneticPr fontId="3"/>
  </si>
  <si>
    <t>　【介護ロボット等】</t>
    <rPh sb="2" eb="4">
      <t>カイゴ</t>
    </rPh>
    <rPh sb="8" eb="9">
      <t>トウ</t>
    </rPh>
    <phoneticPr fontId="3"/>
  </si>
  <si>
    <t>（１）介護テクノロジーのパッケージ型の導入について、介護ロボット等とＩＣＴ機器の組み合わせを選択</t>
    <rPh sb="3" eb="5">
      <t>カイゴ</t>
    </rPh>
    <rPh sb="17" eb="18">
      <t>ガタ</t>
    </rPh>
    <rPh sb="19" eb="21">
      <t>ドウニュウ</t>
    </rPh>
    <rPh sb="26" eb="28">
      <t>カイゴ</t>
    </rPh>
    <rPh sb="32" eb="33">
      <t>トウ</t>
    </rPh>
    <rPh sb="37" eb="39">
      <t>キキ</t>
    </rPh>
    <rPh sb="40" eb="41">
      <t>ク</t>
    </rPh>
    <rPh sb="42" eb="43">
      <t>ア</t>
    </rPh>
    <rPh sb="46" eb="48">
      <t>センタク</t>
    </rPh>
    <phoneticPr fontId="3"/>
  </si>
  <si>
    <t>※</t>
    <phoneticPr fontId="14"/>
  </si>
  <si>
    <t>合計</t>
    <rPh sb="0" eb="2">
      <t>ゴウケイ</t>
    </rPh>
    <phoneticPr fontId="3"/>
  </si>
  <si>
    <t>台</t>
  </si>
  <si>
    <t>初期設定に要する費用</t>
    <rPh sb="0" eb="2">
      <t>ショキ</t>
    </rPh>
    <rPh sb="2" eb="4">
      <t>セッテイ</t>
    </rPh>
    <rPh sb="5" eb="6">
      <t>ヨウ</t>
    </rPh>
    <rPh sb="8" eb="10">
      <t>ヒヨウ</t>
    </rPh>
    <phoneticPr fontId="3"/>
  </si>
  <si>
    <t>機器導入費用</t>
    <rPh sb="0" eb="2">
      <t>キキ</t>
    </rPh>
    <rPh sb="2" eb="4">
      <t>ドウニュウ</t>
    </rPh>
    <rPh sb="4" eb="6">
      <t>ヒヨウ</t>
    </rPh>
    <phoneticPr fontId="3"/>
  </si>
  <si>
    <t>単価</t>
    <rPh sb="0" eb="2">
      <t>タンカ</t>
    </rPh>
    <phoneticPr fontId="3"/>
  </si>
  <si>
    <t>数量</t>
    <rPh sb="0" eb="2">
      <t>スウリョウ</t>
    </rPh>
    <phoneticPr fontId="3"/>
  </si>
  <si>
    <t>導入内容</t>
    <rPh sb="0" eb="2">
      <t>ドウニュウ</t>
    </rPh>
    <rPh sb="2" eb="4">
      <t>ナイヨウ</t>
    </rPh>
    <phoneticPr fontId="3"/>
  </si>
  <si>
    <t>No.</t>
    <phoneticPr fontId="3"/>
  </si>
  <si>
    <t>値引額
（合計）</t>
    <rPh sb="0" eb="2">
      <t>ネビ</t>
    </rPh>
    <rPh sb="2" eb="3">
      <t>ガク</t>
    </rPh>
    <rPh sb="5" eb="7">
      <t>ゴウケイ</t>
    </rPh>
    <phoneticPr fontId="3"/>
  </si>
  <si>
    <t>初期設定に要する費用
（合計）</t>
    <rPh sb="0" eb="2">
      <t>ショキ</t>
    </rPh>
    <rPh sb="2" eb="4">
      <t>セッテイ</t>
    </rPh>
    <rPh sb="5" eb="6">
      <t>ヨウ</t>
    </rPh>
    <rPh sb="8" eb="10">
      <t>ヒヨウ</t>
    </rPh>
    <rPh sb="12" eb="14">
      <t>ゴウケイ</t>
    </rPh>
    <phoneticPr fontId="3"/>
  </si>
  <si>
    <t>機器導入費用
（合計）</t>
    <rPh sb="0" eb="2">
      <t>キキ</t>
    </rPh>
    <rPh sb="2" eb="4">
      <t>ドウニュウ</t>
    </rPh>
    <rPh sb="4" eb="6">
      <t>ヒヨウ</t>
    </rPh>
    <rPh sb="8" eb="10">
      <t>ゴウケイ</t>
    </rPh>
    <phoneticPr fontId="3"/>
  </si>
  <si>
    <t>円</t>
    <rPh sb="0" eb="1">
      <t>エン</t>
    </rPh>
    <phoneticPr fontId="3"/>
  </si>
  <si>
    <t>実支出（予定）額：</t>
    <rPh sb="0" eb="1">
      <t>ジツ</t>
    </rPh>
    <rPh sb="4" eb="6">
      <t>ヨテイ</t>
    </rPh>
    <rPh sb="7" eb="8">
      <t>ガク</t>
    </rPh>
    <phoneticPr fontId="3"/>
  </si>
  <si>
    <r>
      <rPr>
        <b/>
        <sz val="14"/>
        <rFont val="游ゴシック"/>
        <family val="3"/>
        <charset val="128"/>
        <scheme val="minor"/>
      </rPr>
      <t>備考</t>
    </r>
    <r>
      <rPr>
        <b/>
        <sz val="12"/>
        <rFont val="游ゴシック"/>
        <family val="3"/>
        <charset val="128"/>
        <scheme val="minor"/>
      </rPr>
      <t xml:space="preserve">
（特別な事情等があれば記載）</t>
    </r>
    <rPh sb="0" eb="2">
      <t>ビコウ</t>
    </rPh>
    <rPh sb="4" eb="6">
      <t>トクベツ</t>
    </rPh>
    <rPh sb="7" eb="9">
      <t>ジジョウ</t>
    </rPh>
    <rPh sb="9" eb="10">
      <t>トウ</t>
    </rPh>
    <rPh sb="14" eb="16">
      <t>キサイ</t>
    </rPh>
    <phoneticPr fontId="3"/>
  </si>
  <si>
    <t>費用合計</t>
    <rPh sb="0" eb="2">
      <t>ヒヨウ</t>
    </rPh>
    <rPh sb="2" eb="4">
      <t>ゴウケイ</t>
    </rPh>
    <phoneticPr fontId="3"/>
  </si>
  <si>
    <t>見守り機器の導入に伴う通信環境整備に係る経費（積算内訳）</t>
    <rPh sb="0" eb="2">
      <t>ミマモ</t>
    </rPh>
    <rPh sb="20" eb="22">
      <t>ケイヒ</t>
    </rPh>
    <rPh sb="23" eb="25">
      <t>セキサン</t>
    </rPh>
    <rPh sb="25" eb="27">
      <t>ウチワケ</t>
    </rPh>
    <phoneticPr fontId="3"/>
  </si>
  <si>
    <t>通信環境整備費用（合計）</t>
    <rPh sb="0" eb="2">
      <t>ツウシン</t>
    </rPh>
    <rPh sb="2" eb="4">
      <t>カンキョウ</t>
    </rPh>
    <rPh sb="4" eb="6">
      <t>セイビ</t>
    </rPh>
    <rPh sb="6" eb="8">
      <t>ヒヨウ</t>
    </rPh>
    <rPh sb="9" eb="11">
      <t>ゴウケイ</t>
    </rPh>
    <phoneticPr fontId="3"/>
  </si>
  <si>
    <t>見守り機器の導入に伴う通信環境整備に係る経費（障害者支援施設、グループホームのみ）</t>
    <phoneticPr fontId="3"/>
  </si>
  <si>
    <t>【ICT機器】</t>
    <rPh sb="4" eb="6">
      <t>キキ</t>
    </rPh>
    <phoneticPr fontId="3"/>
  </si>
  <si>
    <t>【介護ロボット等】</t>
    <rPh sb="1" eb="3">
      <t>カイゴ</t>
    </rPh>
    <rPh sb="7" eb="8">
      <t>トウ</t>
    </rPh>
    <phoneticPr fontId="3"/>
  </si>
  <si>
    <t>入浴支援</t>
    <phoneticPr fontId="3"/>
  </si>
  <si>
    <t>排泄支援</t>
    <phoneticPr fontId="3"/>
  </si>
  <si>
    <t>移乗介護</t>
    <rPh sb="0" eb="2">
      <t>イジョウ</t>
    </rPh>
    <rPh sb="2" eb="4">
      <t>カイゴ</t>
    </rPh>
    <phoneticPr fontId="3"/>
  </si>
  <si>
    <t>移動支援</t>
    <rPh sb="0" eb="2">
      <t>イドウ</t>
    </rPh>
    <rPh sb="2" eb="4">
      <t>シエン</t>
    </rPh>
    <phoneticPr fontId="3"/>
  </si>
  <si>
    <t>機器の種別：該当するものにチェックすること。</t>
    <rPh sb="0" eb="2">
      <t>キキ</t>
    </rPh>
    <rPh sb="3" eb="5">
      <t>シュベツ</t>
    </rPh>
    <rPh sb="6" eb="8">
      <t>ガイトウ</t>
    </rPh>
    <phoneticPr fontId="3"/>
  </si>
  <si>
    <t>見守り・ｺﾐｭﾆｹｰｼｮﾝ</t>
    <phoneticPr fontId="3"/>
  </si>
  <si>
    <t>※1　入眠起床支援、利用者とのコミュニケーション、訴えの把握、日常生活の支援</t>
    <phoneticPr fontId="3"/>
  </si>
  <si>
    <t>※2　徘徊、不潔行為、昼夜逆転等に対する対応等</t>
    <phoneticPr fontId="3"/>
  </si>
  <si>
    <r>
      <t>ソフトウェア</t>
    </r>
    <r>
      <rPr>
        <sz val="10"/>
        <rFont val="ＭＳ Ｐゴシック"/>
        <family val="3"/>
        <charset val="128"/>
      </rPr>
      <t>（事業所での業務を支援するソフトウェア（記録業務、情報共有業務、請求業務）で、各種業務を一気通貫で行うことが可能なものに限る。）</t>
    </r>
    <rPh sb="7" eb="10">
      <t>ジギョウショ</t>
    </rPh>
    <rPh sb="12" eb="14">
      <t>ギョウム</t>
    </rPh>
    <rPh sb="15" eb="17">
      <t>シエン</t>
    </rPh>
    <rPh sb="26" eb="28">
      <t>キロク</t>
    </rPh>
    <rPh sb="28" eb="30">
      <t>ギョウム</t>
    </rPh>
    <rPh sb="31" eb="33">
      <t>ジョウホウ</t>
    </rPh>
    <rPh sb="33" eb="35">
      <t>キョウユウ</t>
    </rPh>
    <rPh sb="35" eb="37">
      <t>ギョウム</t>
    </rPh>
    <rPh sb="38" eb="40">
      <t>セイキュウ</t>
    </rPh>
    <rPh sb="40" eb="42">
      <t>ギョウム</t>
    </rPh>
    <rPh sb="45" eb="47">
      <t>カクシュ</t>
    </rPh>
    <rPh sb="47" eb="49">
      <t>ギョウム</t>
    </rPh>
    <rPh sb="50" eb="52">
      <t>イッキ</t>
    </rPh>
    <rPh sb="52" eb="54">
      <t>ツウカン</t>
    </rPh>
    <rPh sb="55" eb="56">
      <t>オコナ</t>
    </rPh>
    <rPh sb="60" eb="62">
      <t>カノウ</t>
    </rPh>
    <rPh sb="66" eb="67">
      <t>カギ</t>
    </rPh>
    <phoneticPr fontId="3"/>
  </si>
  <si>
    <r>
      <t>ソフトウェア</t>
    </r>
    <r>
      <rPr>
        <sz val="10"/>
        <rFont val="ＭＳ Ｐゴシック"/>
        <family val="3"/>
        <charset val="128"/>
      </rPr>
      <t>（バックオフィス業務のためのソフトウェア（勤怠管理、シフト表作成、人事、給与などの業務）で、各種業務を一気通貫で行うことが可能なものに限る。）</t>
    </r>
    <rPh sb="14" eb="16">
      <t>ギョウム</t>
    </rPh>
    <rPh sb="27" eb="29">
      <t>キンタイ</t>
    </rPh>
    <rPh sb="29" eb="31">
      <t>カンリ</t>
    </rPh>
    <rPh sb="35" eb="36">
      <t>ヒョウ</t>
    </rPh>
    <rPh sb="36" eb="38">
      <t>サクセイ</t>
    </rPh>
    <rPh sb="39" eb="41">
      <t>ジンジ</t>
    </rPh>
    <rPh sb="42" eb="44">
      <t>キュウヨ</t>
    </rPh>
    <rPh sb="47" eb="49">
      <t>ギョウム</t>
    </rPh>
    <rPh sb="52" eb="54">
      <t>カクシュ</t>
    </rPh>
    <rPh sb="54" eb="56">
      <t>ギョウム</t>
    </rPh>
    <rPh sb="57" eb="59">
      <t>イッキ</t>
    </rPh>
    <rPh sb="59" eb="61">
      <t>ツウカン</t>
    </rPh>
    <rPh sb="62" eb="63">
      <t>オコナ</t>
    </rPh>
    <rPh sb="67" eb="69">
      <t>カノウ</t>
    </rPh>
    <rPh sb="73" eb="74">
      <t>カギ</t>
    </rPh>
    <phoneticPr fontId="3"/>
  </si>
  <si>
    <t>通信環境機器等（Wi-Fi環境を整備するために必要な経費、記録ソフトウェア、システム管理サーバー、モデム、ルータ等）</t>
    <rPh sb="0" eb="2">
      <t>ツウシン</t>
    </rPh>
    <rPh sb="2" eb="4">
      <t>カンキョウ</t>
    </rPh>
    <rPh sb="4" eb="6">
      <t>キキ</t>
    </rPh>
    <rPh sb="6" eb="7">
      <t>トウ</t>
    </rPh>
    <rPh sb="13" eb="15">
      <t>カンキョウ</t>
    </rPh>
    <rPh sb="16" eb="18">
      <t>セイビ</t>
    </rPh>
    <rPh sb="23" eb="25">
      <t>ヒツヨウ</t>
    </rPh>
    <rPh sb="26" eb="28">
      <t>ケイヒ</t>
    </rPh>
    <rPh sb="29" eb="31">
      <t>キロク</t>
    </rPh>
    <rPh sb="42" eb="44">
      <t>カンリ</t>
    </rPh>
    <rPh sb="56" eb="57">
      <t>トウ</t>
    </rPh>
    <phoneticPr fontId="3"/>
  </si>
  <si>
    <t>※介護ロボット等において、「見守り・コミュニケーション」を選択している場合は、上記パソコン、スマートフォン、タブレット、インカム、ソフトウェアに加えて以下の</t>
    <rPh sb="1" eb="3">
      <t>カイゴ</t>
    </rPh>
    <rPh sb="7" eb="8">
      <t>トウ</t>
    </rPh>
    <rPh sb="14" eb="16">
      <t>ミマモ</t>
    </rPh>
    <rPh sb="29" eb="31">
      <t>センタク</t>
    </rPh>
    <rPh sb="35" eb="37">
      <t>バアイ</t>
    </rPh>
    <rPh sb="39" eb="41">
      <t>ジョウキ</t>
    </rPh>
    <rPh sb="72" eb="73">
      <t>クワ</t>
    </rPh>
    <phoneticPr fontId="3"/>
  </si>
  <si>
    <t xml:space="preserve"> 　通信環境機器等の費用も対象となる。ただし、見守り機器を効果的に活用するために必要な機器等に限る。</t>
    <rPh sb="10" eb="12">
      <t>ヒヨウ</t>
    </rPh>
    <rPh sb="13" eb="15">
      <t>タイショウ</t>
    </rPh>
    <rPh sb="23" eb="25">
      <t>ミマモ</t>
    </rPh>
    <rPh sb="26" eb="28">
      <t>キキ</t>
    </rPh>
    <rPh sb="29" eb="32">
      <t>コウカテキ</t>
    </rPh>
    <rPh sb="33" eb="35">
      <t>カツヨウ</t>
    </rPh>
    <rPh sb="40" eb="42">
      <t>ヒツヨウ</t>
    </rPh>
    <rPh sb="43" eb="45">
      <t>キキ</t>
    </rPh>
    <rPh sb="45" eb="46">
      <t>トウ</t>
    </rPh>
    <rPh sb="47" eb="48">
      <t>カギ</t>
    </rPh>
    <phoneticPr fontId="3"/>
  </si>
  <si>
    <t>ＡＩカメラ等（防犯、虐待防止、事故防止など、利用者の安全安心のために活用するカメラ）</t>
    <rPh sb="5" eb="6">
      <t>トウ</t>
    </rPh>
    <rPh sb="7" eb="9">
      <t>ボウハン</t>
    </rPh>
    <rPh sb="10" eb="12">
      <t>ギャクタイ</t>
    </rPh>
    <rPh sb="12" eb="14">
      <t>ボウシ</t>
    </rPh>
    <rPh sb="15" eb="17">
      <t>ジコ</t>
    </rPh>
    <rPh sb="17" eb="19">
      <t>ボウシ</t>
    </rPh>
    <rPh sb="22" eb="25">
      <t>リヨウシャ</t>
    </rPh>
    <rPh sb="26" eb="28">
      <t>アンゼン</t>
    </rPh>
    <rPh sb="28" eb="30">
      <t>アンシン</t>
    </rPh>
    <rPh sb="34" eb="36">
      <t>カツヨウ</t>
    </rPh>
    <phoneticPr fontId="3"/>
  </si>
  <si>
    <t>　【ＩＣＴ機器】該当するものにチェックすること。</t>
    <rPh sb="5" eb="7">
      <t>キキ</t>
    </rPh>
    <phoneticPr fontId="3"/>
  </si>
  <si>
    <t>担当者氏名</t>
    <rPh sb="0" eb="3">
      <t>タントウシャ</t>
    </rPh>
    <rPh sb="3" eb="5">
      <t>シメイ</t>
    </rPh>
    <phoneticPr fontId="3"/>
  </si>
  <si>
    <t>電話番号</t>
    <rPh sb="0" eb="4">
      <t>デンワバンゴウ</t>
    </rPh>
    <phoneticPr fontId="3"/>
  </si>
  <si>
    <t>メールアドレス</t>
    <phoneticPr fontId="3"/>
  </si>
  <si>
    <t>１．経費計画</t>
    <rPh sb="2" eb="4">
      <t>ケイヒ</t>
    </rPh>
    <rPh sb="4" eb="6">
      <t>ケイカク</t>
    </rPh>
    <phoneticPr fontId="3"/>
  </si>
  <si>
    <t>（１）実支出予定額　</t>
    <rPh sb="3" eb="4">
      <t>ジツ</t>
    </rPh>
    <rPh sb="6" eb="8">
      <t>ヨテイ</t>
    </rPh>
    <rPh sb="8" eb="9">
      <t>ガク</t>
    </rPh>
    <phoneticPr fontId="3"/>
  </si>
  <si>
    <t>※実際にかかる費用の総額を記載</t>
    <phoneticPr fontId="3"/>
  </si>
  <si>
    <t>（２）補助基本額</t>
    <rPh sb="3" eb="5">
      <t>ホジョ</t>
    </rPh>
    <rPh sb="5" eb="7">
      <t>キホン</t>
    </rPh>
    <rPh sb="7" eb="8">
      <t>ガク</t>
    </rPh>
    <phoneticPr fontId="3"/>
  </si>
  <si>
    <t>（３）補助所要額　</t>
    <rPh sb="3" eb="5">
      <t>ホジョ</t>
    </rPh>
    <rPh sb="5" eb="8">
      <t>ショヨウガク</t>
    </rPh>
    <phoneticPr fontId="3"/>
  </si>
  <si>
    <t>※【1(2)×３／４にて算出（千円未満切捨）】</t>
    <phoneticPr fontId="3"/>
  </si>
  <si>
    <t>２．事業計画</t>
    <rPh sb="2" eb="4">
      <t>ジギョウ</t>
    </rPh>
    <rPh sb="4" eb="6">
      <t>ケイカク</t>
    </rPh>
    <phoneticPr fontId="3"/>
  </si>
  <si>
    <t>※上限1,000万円【1(1)が1,000万円以下の場合は、1(1)の金額が自動入力】</t>
    <rPh sb="38" eb="40">
      <t>ジドウ</t>
    </rPh>
    <rPh sb="40" eb="42">
      <t>ニュウリョク</t>
    </rPh>
    <phoneticPr fontId="3"/>
  </si>
  <si>
    <t>本内訳書の資料として、業者から徴した見積書の写しを添付してください。</t>
    <rPh sb="0" eb="1">
      <t>ホン</t>
    </rPh>
    <rPh sb="1" eb="4">
      <t>ウチワケショ</t>
    </rPh>
    <rPh sb="5" eb="7">
      <t>シリョウ</t>
    </rPh>
    <rPh sb="11" eb="13">
      <t>ギョウシャ</t>
    </rPh>
    <rPh sb="15" eb="16">
      <t>チョウ</t>
    </rPh>
    <rPh sb="18" eb="21">
      <t>ミツモリショ</t>
    </rPh>
    <rPh sb="22" eb="23">
      <t>ウツ</t>
    </rPh>
    <rPh sb="25" eb="27">
      <t>テンプ</t>
    </rPh>
    <phoneticPr fontId="14"/>
  </si>
  <si>
    <t>令和９年度障害福祉分野の介護テクノロジー導入支援事業（パッケージ型導入支援）
積算内訳書</t>
    <rPh sb="0" eb="2">
      <t>レイワ</t>
    </rPh>
    <phoneticPr fontId="3"/>
  </si>
  <si>
    <t>令和９年度障害福祉分野の介護テクノロジー導入支援事業（パッケージ型導入支援）　事業計画書</t>
    <rPh sb="0" eb="2">
      <t>レイワ</t>
    </rPh>
    <phoneticPr fontId="3"/>
  </si>
  <si>
    <t>（２）機器を導入する業務内容（概要）　</t>
    <rPh sb="3" eb="5">
      <t>キキ</t>
    </rPh>
    <rPh sb="6" eb="8">
      <t>ドウニュウ</t>
    </rPh>
    <rPh sb="10" eb="12">
      <t>ギョウム</t>
    </rPh>
    <rPh sb="12" eb="14">
      <t>ナイヨウ</t>
    </rPh>
    <rPh sb="15" eb="17">
      <t>ガイヨウ</t>
    </rPh>
    <phoneticPr fontId="3"/>
  </si>
  <si>
    <t>（３）パッケージ型による機器導入前の定量的指標及び導入により想定される定量的指標</t>
    <rPh sb="8" eb="9">
      <t>ガタ</t>
    </rPh>
    <rPh sb="12" eb="14">
      <t>キキ</t>
    </rPh>
    <rPh sb="14" eb="17">
      <t>ドウニュウマエ</t>
    </rPh>
    <rPh sb="18" eb="21">
      <t>テイリョウテキ</t>
    </rPh>
    <rPh sb="21" eb="23">
      <t>シヒョウ</t>
    </rPh>
    <rPh sb="23" eb="24">
      <t>オヨ</t>
    </rPh>
    <rPh sb="25" eb="27">
      <t>ドウニュウ</t>
    </rPh>
    <rPh sb="30" eb="32">
      <t>ソウテイ</t>
    </rPh>
    <rPh sb="35" eb="38">
      <t>テイリョウテキ</t>
    </rPh>
    <rPh sb="38" eb="40">
      <t>シヒョウ</t>
    </rPh>
    <phoneticPr fontId="3"/>
  </si>
  <si>
    <t>　①　現在（パッケージ型による機器導入前）の業務時間内訳</t>
    <rPh sb="3" eb="5">
      <t>ゲンザイ</t>
    </rPh>
    <rPh sb="11" eb="12">
      <t>ガタ</t>
    </rPh>
    <rPh sb="15" eb="17">
      <t>キキ</t>
    </rPh>
    <rPh sb="17" eb="20">
      <t>ドウニュウマエ</t>
    </rPh>
    <rPh sb="22" eb="24">
      <t>ギョウム</t>
    </rPh>
    <rPh sb="24" eb="26">
      <t>ジカン</t>
    </rPh>
    <rPh sb="26" eb="28">
      <t>ウチワケ</t>
    </rPh>
    <phoneticPr fontId="3"/>
  </si>
  <si>
    <t>　②　パッケージ型による機器導入後の想定業務時間内訳</t>
    <rPh sb="8" eb="9">
      <t>ガタ</t>
    </rPh>
    <rPh sb="12" eb="14">
      <t>キキ</t>
    </rPh>
    <rPh sb="14" eb="17">
      <t>ドウニュウゴ</t>
    </rPh>
    <rPh sb="18" eb="20">
      <t>ソウテイ</t>
    </rPh>
    <rPh sb="20" eb="22">
      <t>ギョウム</t>
    </rPh>
    <rPh sb="22" eb="24">
      <t>ジカン</t>
    </rPh>
    <rPh sb="24" eb="26">
      <t>ウチワケ</t>
    </rPh>
    <phoneticPr fontId="3"/>
  </si>
  <si>
    <t>１人あたり
業務時間
（E／A）</t>
    <rPh sb="1" eb="2">
      <t>ヒト</t>
    </rPh>
    <rPh sb="6" eb="8">
      <t>ギョウム</t>
    </rPh>
    <rPh sb="8" eb="10">
      <t>ジカン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</si>
</sst>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1" formatCode="_ * #,##0_ ;_ * \-#,##0_ ;_ * &quot;-&quot;_ ;_ @_ "/>
    <numFmt numFmtId="176" formatCode="0.0%"/>
    <numFmt numFmtId="177" formatCode="#,##0_ &quot;ページ&quot;"/>
    <numFmt numFmtId="178" formatCode="#,##0_ &quot;時間&quot;"/>
    <numFmt numFmtId="179" formatCode="#,##0_ &quot;人時間&quot;"/>
    <numFmt numFmtId="180" formatCode="#,##0_ &quot;分&quot;"/>
    <numFmt numFmtId="181" formatCode="#,##0_ &quot;件&quot;"/>
    <numFmt numFmtId="182" formatCode="#,##0_ &quot;人&quot;"/>
    <numFmt numFmtId="183" formatCode="0&quot;人&quot;"/>
  </numFmts>
  <fonts count="40"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11"/>
      <color rgb="FFFF0000"/>
      <name val="游ゴシック"/>
      <family val="2"/>
      <charset val="128"/>
      <scheme val="minor"/>
    </font>
    <font>
      <sz val="11"/>
      <color rgb="FFFF0000"/>
      <name val="游ゴシック"/>
      <family val="3"/>
      <charset val="128"/>
      <scheme val="minor"/>
    </font>
    <font>
      <b/>
      <sz val="11"/>
      <color theme="1"/>
      <name val="游ゴシック"/>
      <family val="3"/>
      <charset val="128"/>
      <scheme val="minor"/>
    </font>
    <font>
      <sz val="9"/>
      <color theme="1"/>
      <name val="游ゴシック"/>
      <family val="2"/>
      <charset val="128"/>
      <scheme val="minor"/>
    </font>
    <font>
      <sz val="11"/>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2"/>
      <name val="ＭＳ Ｐゴシック"/>
      <family val="3"/>
      <charset val="128"/>
    </font>
    <font>
      <sz val="9"/>
      <color theme="1"/>
      <name val="游ゴシック"/>
      <family val="3"/>
      <charset val="128"/>
      <scheme val="minor"/>
    </font>
    <font>
      <sz val="8"/>
      <color theme="1"/>
      <name val="游ゴシック"/>
      <family val="3"/>
      <charset val="128"/>
      <scheme val="minor"/>
    </font>
    <font>
      <sz val="6"/>
      <name val="游ゴシック"/>
      <family val="2"/>
      <charset val="128"/>
      <scheme val="minor"/>
    </font>
    <font>
      <sz val="8"/>
      <name val="ＭＳ Ｐゴシック"/>
      <family val="3"/>
      <charset val="128"/>
    </font>
    <font>
      <b/>
      <sz val="12"/>
      <color rgb="FFFF0000"/>
      <name val="游ゴシック"/>
      <family val="3"/>
      <charset val="128"/>
      <scheme val="minor"/>
    </font>
    <font>
      <sz val="11"/>
      <name val="游ゴシック"/>
      <family val="3"/>
      <charset val="128"/>
      <scheme val="minor"/>
    </font>
    <font>
      <sz val="12"/>
      <name val="游ゴシック"/>
      <family val="3"/>
      <charset val="128"/>
      <scheme val="minor"/>
    </font>
    <font>
      <sz val="12"/>
      <color rgb="FFFF0000"/>
      <name val="游ゴシック"/>
      <family val="3"/>
      <charset val="128"/>
      <scheme val="minor"/>
    </font>
    <font>
      <b/>
      <sz val="14"/>
      <color theme="1"/>
      <name val="游ゴシック"/>
      <family val="3"/>
      <charset val="128"/>
      <scheme val="minor"/>
    </font>
    <font>
      <sz val="10"/>
      <color theme="1"/>
      <name val="游ゴシック"/>
      <family val="3"/>
      <charset val="128"/>
      <scheme val="minor"/>
    </font>
    <font>
      <sz val="16"/>
      <color theme="1"/>
      <name val="游ゴシック"/>
      <family val="3"/>
      <charset val="128"/>
      <scheme val="minor"/>
    </font>
    <font>
      <sz val="14"/>
      <color theme="1"/>
      <name val="游ゴシック"/>
      <family val="2"/>
      <charset val="128"/>
      <scheme val="minor"/>
    </font>
    <font>
      <b/>
      <sz val="20"/>
      <name val="游ゴシック"/>
      <family val="3"/>
      <charset val="128"/>
      <scheme val="minor"/>
    </font>
    <font>
      <sz val="12"/>
      <color theme="1"/>
      <name val="游ゴシック"/>
      <family val="2"/>
      <charset val="128"/>
      <scheme val="minor"/>
    </font>
    <font>
      <sz val="10"/>
      <name val="游ゴシック"/>
      <family val="3"/>
      <charset val="128"/>
      <scheme val="minor"/>
    </font>
    <font>
      <b/>
      <sz val="12"/>
      <name val="游ゴシック"/>
      <family val="3"/>
      <charset val="128"/>
      <scheme val="minor"/>
    </font>
    <font>
      <sz val="9"/>
      <name val="游ゴシック"/>
      <family val="3"/>
      <charset val="128"/>
      <scheme val="minor"/>
    </font>
    <font>
      <b/>
      <sz val="14"/>
      <name val="游ゴシック"/>
      <family val="3"/>
      <charset val="128"/>
      <scheme val="minor"/>
    </font>
    <font>
      <sz val="16"/>
      <name val="游ゴシック"/>
      <family val="3"/>
      <charset val="128"/>
      <scheme val="minor"/>
    </font>
    <font>
      <b/>
      <sz val="16"/>
      <name val="游ゴシック"/>
      <family val="3"/>
      <charset val="128"/>
      <scheme val="minor"/>
    </font>
    <font>
      <sz val="14"/>
      <name val="游ゴシック"/>
      <family val="3"/>
      <charset val="128"/>
      <scheme val="minor"/>
    </font>
    <font>
      <sz val="10"/>
      <name val="ＭＳ Ｐゴシック"/>
      <family val="3"/>
      <charset val="128"/>
    </font>
    <font>
      <sz val="14"/>
      <color theme="1"/>
      <name val="游ゴシック"/>
      <family val="3"/>
      <charset val="128"/>
      <scheme val="minor"/>
    </font>
    <font>
      <b/>
      <u/>
      <sz val="12"/>
      <name val="游ゴシック"/>
      <family val="3"/>
      <charset val="128"/>
      <scheme val="minor"/>
    </font>
    <font>
      <sz val="11"/>
      <color theme="1"/>
      <name val="游ゴシック"/>
      <family val="2"/>
      <scheme val="minor"/>
    </font>
    <font>
      <sz val="11"/>
      <color theme="1"/>
      <name val="ＭＳ Ｐゴシック"/>
      <family val="3"/>
      <charset val="128"/>
    </font>
    <font>
      <sz val="12"/>
      <color theme="1"/>
      <name val="ＭＳ Ｐゴシック"/>
      <family val="3"/>
      <charset val="128"/>
    </font>
    <font>
      <b/>
      <sz val="14"/>
      <color rgb="FFFF0000"/>
      <name val="游ゴシック"/>
      <family val="3"/>
      <charset val="128"/>
      <scheme val="minor"/>
    </font>
  </fonts>
  <fills count="7">
    <fill>
      <patternFill patternType="none"/>
    </fill>
    <fill>
      <patternFill patternType="gray125"/>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5" tint="0.79998168889431442"/>
        <bgColor indexed="64"/>
      </patternFill>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hair">
        <color indexed="64"/>
      </top>
      <bottom style="medium">
        <color indexed="64"/>
      </bottom>
      <diagonal/>
    </border>
  </borders>
  <cellStyleXfs count="14">
    <xf numFmtId="0" fontId="0" fillId="0" borderId="0"/>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6" fontId="8" fillId="0" borderId="0" applyFont="0" applyFill="0" applyBorder="0" applyAlignment="0" applyProtection="0">
      <alignment vertical="center"/>
    </xf>
    <xf numFmtId="38" fontId="8" fillId="0" borderId="0" applyFont="0" applyFill="0" applyBorder="0" applyAlignment="0" applyProtection="0"/>
    <xf numFmtId="0" fontId="1" fillId="0" borderId="0">
      <alignment vertical="center"/>
    </xf>
    <xf numFmtId="0" fontId="1" fillId="0" borderId="0">
      <alignment vertical="center"/>
    </xf>
    <xf numFmtId="0" fontId="2" fillId="0" borderId="0">
      <alignment vertical="center"/>
    </xf>
    <xf numFmtId="38" fontId="36"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cellStyleXfs>
  <cellXfs count="262">
    <xf numFmtId="0" fontId="0" fillId="0" borderId="0" xfId="0"/>
    <xf numFmtId="0" fontId="2" fillId="0" borderId="0" xfId="1">
      <alignment vertical="center"/>
    </xf>
    <xf numFmtId="0" fontId="11" fillId="0" borderId="0" xfId="1" applyFont="1">
      <alignment vertical="center"/>
    </xf>
    <xf numFmtId="0" fontId="4" fillId="0" borderId="0" xfId="1" applyFont="1">
      <alignment vertical="center"/>
    </xf>
    <xf numFmtId="0" fontId="17" fillId="0" borderId="0" xfId="1" applyFont="1">
      <alignment vertical="center"/>
    </xf>
    <xf numFmtId="0" fontId="19" fillId="0" borderId="0" xfId="1" applyFont="1">
      <alignment vertical="center"/>
    </xf>
    <xf numFmtId="41" fontId="20" fillId="0" borderId="0" xfId="1" applyNumberFormat="1" applyFont="1" applyAlignment="1">
      <alignment horizontal="center" vertical="center"/>
    </xf>
    <xf numFmtId="41" fontId="10" fillId="0" borderId="0" xfId="1" applyNumberFormat="1" applyFont="1" applyAlignment="1">
      <alignment horizontal="center" vertical="center"/>
    </xf>
    <xf numFmtId="0" fontId="2" fillId="0" borderId="0" xfId="3">
      <alignment vertical="center"/>
    </xf>
    <xf numFmtId="0" fontId="5" fillId="0" borderId="0" xfId="3" applyFont="1">
      <alignment vertical="center"/>
    </xf>
    <xf numFmtId="176" fontId="6" fillId="0" borderId="0" xfId="3" applyNumberFormat="1" applyFont="1">
      <alignment vertical="center"/>
    </xf>
    <xf numFmtId="0" fontId="6" fillId="0" borderId="0" xfId="3" applyFont="1">
      <alignment vertical="center"/>
    </xf>
    <xf numFmtId="177" fontId="2" fillId="0" borderId="0" xfId="3" applyNumberFormat="1" applyAlignment="1">
      <alignment vertical="center" shrinkToFit="1"/>
    </xf>
    <xf numFmtId="0" fontId="2" fillId="0" borderId="0" xfId="3" applyAlignment="1">
      <alignment vertical="center" shrinkToFit="1"/>
    </xf>
    <xf numFmtId="0" fontId="2" fillId="0" borderId="0" xfId="3" applyAlignment="1">
      <alignment horizontal="center" vertical="center" shrinkToFit="1"/>
    </xf>
    <xf numFmtId="0" fontId="7" fillId="0" borderId="0" xfId="3" applyFont="1" applyAlignment="1">
      <alignment horizontal="center" vertical="center" wrapText="1"/>
    </xf>
    <xf numFmtId="0" fontId="2" fillId="0" borderId="0" xfId="3" applyAlignment="1">
      <alignment horizontal="center" vertical="center" wrapText="1"/>
    </xf>
    <xf numFmtId="0" fontId="8" fillId="0" borderId="0" xfId="3" applyFont="1">
      <alignment vertical="center"/>
    </xf>
    <xf numFmtId="0" fontId="11" fillId="0" borderId="0" xfId="3" applyFont="1">
      <alignment vertical="center"/>
    </xf>
    <xf numFmtId="0" fontId="9" fillId="0" borderId="0" xfId="3" applyFont="1">
      <alignment vertical="center"/>
    </xf>
    <xf numFmtId="0" fontId="19" fillId="0" borderId="0" xfId="3" applyFont="1">
      <alignment vertical="center"/>
    </xf>
    <xf numFmtId="0" fontId="10" fillId="0" borderId="0" xfId="3" applyFont="1">
      <alignment vertical="center"/>
    </xf>
    <xf numFmtId="178" fontId="11" fillId="3" borderId="2" xfId="3" applyNumberFormat="1" applyFont="1" applyFill="1" applyBorder="1" applyAlignment="1">
      <alignment vertical="center" shrinkToFit="1"/>
    </xf>
    <xf numFmtId="179" fontId="11" fillId="3" borderId="2" xfId="3" applyNumberFormat="1" applyFont="1" applyFill="1" applyBorder="1" applyAlignment="1">
      <alignment vertical="center" shrinkToFit="1"/>
    </xf>
    <xf numFmtId="180" fontId="11" fillId="0" borderId="2" xfId="3" applyNumberFormat="1" applyFont="1" applyBorder="1" applyAlignment="1">
      <alignment vertical="center" shrinkToFit="1"/>
    </xf>
    <xf numFmtId="181" fontId="11" fillId="0" borderId="2" xfId="3" applyNumberFormat="1" applyFont="1" applyBorder="1" applyAlignment="1">
      <alignment vertical="center" shrinkToFit="1"/>
    </xf>
    <xf numFmtId="178" fontId="11" fillId="3" borderId="6" xfId="3" applyNumberFormat="1" applyFont="1" applyFill="1" applyBorder="1" applyAlignment="1">
      <alignment vertical="center" shrinkToFit="1"/>
    </xf>
    <xf numFmtId="179" fontId="11" fillId="3" borderId="6" xfId="3" applyNumberFormat="1" applyFont="1" applyFill="1" applyBorder="1" applyAlignment="1">
      <alignment vertical="center" shrinkToFit="1"/>
    </xf>
    <xf numFmtId="180" fontId="11" fillId="0" borderId="7" xfId="3" applyNumberFormat="1" applyFont="1" applyBorder="1" applyAlignment="1">
      <alignment vertical="center" shrinkToFit="1"/>
    </xf>
    <xf numFmtId="181" fontId="11" fillId="0" borderId="7" xfId="3" applyNumberFormat="1" applyFont="1" applyBorder="1" applyAlignment="1">
      <alignment vertical="center" shrinkToFit="1"/>
    </xf>
    <xf numFmtId="182" fontId="11" fillId="0" borderId="7" xfId="3" applyNumberFormat="1" applyFont="1" applyBorder="1" applyAlignment="1">
      <alignment vertical="center" shrinkToFit="1"/>
    </xf>
    <xf numFmtId="0" fontId="11" fillId="0" borderId="7" xfId="3" applyFont="1" applyBorder="1" applyAlignment="1">
      <alignment horizontal="left" vertical="center" shrinkToFit="1"/>
    </xf>
    <xf numFmtId="178" fontId="11" fillId="3" borderId="7" xfId="3" applyNumberFormat="1" applyFont="1" applyFill="1" applyBorder="1" applyAlignment="1">
      <alignment vertical="center" shrinkToFit="1"/>
    </xf>
    <xf numFmtId="179" fontId="11" fillId="3" borderId="7" xfId="3" applyNumberFormat="1" applyFont="1" applyFill="1" applyBorder="1" applyAlignment="1">
      <alignment vertical="center" shrinkToFit="1"/>
    </xf>
    <xf numFmtId="178" fontId="11" fillId="3" borderId="15" xfId="3" applyNumberFormat="1" applyFont="1" applyFill="1" applyBorder="1" applyAlignment="1">
      <alignment vertical="center" shrinkToFit="1"/>
    </xf>
    <xf numFmtId="179" fontId="11" fillId="3" borderId="15" xfId="3" applyNumberFormat="1" applyFont="1" applyFill="1" applyBorder="1" applyAlignment="1">
      <alignment vertical="center" shrinkToFit="1"/>
    </xf>
    <xf numFmtId="180" fontId="11" fillId="0" borderId="15" xfId="3" applyNumberFormat="1" applyFont="1" applyBorder="1" applyAlignment="1">
      <alignment vertical="center" shrinkToFit="1"/>
    </xf>
    <xf numFmtId="181" fontId="11" fillId="0" borderId="15" xfId="3" applyNumberFormat="1" applyFont="1" applyBorder="1" applyAlignment="1">
      <alignment vertical="center" shrinkToFit="1"/>
    </xf>
    <xf numFmtId="182" fontId="11" fillId="0" borderId="15" xfId="3" applyNumberFormat="1" applyFont="1" applyBorder="1" applyAlignment="1">
      <alignment vertical="center" shrinkToFit="1"/>
    </xf>
    <xf numFmtId="0" fontId="11" fillId="0" borderId="15" xfId="3" applyFont="1" applyBorder="1" applyAlignment="1">
      <alignment horizontal="left" vertical="center" shrinkToFit="1"/>
    </xf>
    <xf numFmtId="178" fontId="11" fillId="3" borderId="16" xfId="3" applyNumberFormat="1" applyFont="1" applyFill="1" applyBorder="1" applyAlignment="1">
      <alignment vertical="center" shrinkToFit="1"/>
    </xf>
    <xf numFmtId="179" fontId="11" fillId="3" borderId="16" xfId="3" applyNumberFormat="1" applyFont="1" applyFill="1" applyBorder="1" applyAlignment="1">
      <alignment vertical="center" shrinkToFit="1"/>
    </xf>
    <xf numFmtId="180" fontId="11" fillId="0" borderId="16" xfId="3" applyNumberFormat="1" applyFont="1" applyBorder="1" applyAlignment="1">
      <alignment vertical="center" shrinkToFit="1"/>
    </xf>
    <xf numFmtId="181" fontId="11" fillId="0" borderId="16" xfId="3" applyNumberFormat="1" applyFont="1" applyBorder="1" applyAlignment="1">
      <alignment vertical="center" shrinkToFit="1"/>
    </xf>
    <xf numFmtId="182" fontId="11" fillId="0" borderId="16" xfId="3" applyNumberFormat="1" applyFont="1" applyBorder="1" applyAlignment="1">
      <alignment vertical="center" shrinkToFit="1"/>
    </xf>
    <xf numFmtId="0" fontId="11" fillId="0" borderId="16" xfId="3" applyFont="1" applyBorder="1" applyAlignment="1">
      <alignment horizontal="left" vertical="center" shrinkToFit="1"/>
    </xf>
    <xf numFmtId="178" fontId="11" fillId="3" borderId="20" xfId="3" applyNumberFormat="1" applyFont="1" applyFill="1" applyBorder="1" applyAlignment="1">
      <alignment vertical="center" shrinkToFit="1"/>
    </xf>
    <xf numFmtId="179" fontId="11" fillId="3" borderId="20" xfId="3" applyNumberFormat="1" applyFont="1" applyFill="1" applyBorder="1" applyAlignment="1">
      <alignment vertical="center" shrinkToFit="1"/>
    </xf>
    <xf numFmtId="180" fontId="11" fillId="0" borderId="21" xfId="3" applyNumberFormat="1" applyFont="1" applyBorder="1" applyAlignment="1">
      <alignment vertical="center" shrinkToFit="1"/>
    </xf>
    <xf numFmtId="181" fontId="11" fillId="0" borderId="21" xfId="3" applyNumberFormat="1" applyFont="1" applyBorder="1" applyAlignment="1">
      <alignment vertical="center" shrinkToFit="1"/>
    </xf>
    <xf numFmtId="182" fontId="11" fillId="0" borderId="21" xfId="3" applyNumberFormat="1" applyFont="1" applyBorder="1" applyAlignment="1">
      <alignment vertical="center" shrinkToFit="1"/>
    </xf>
    <xf numFmtId="0" fontId="11" fillId="0" borderId="21" xfId="3" applyFont="1" applyBorder="1" applyAlignment="1">
      <alignment horizontal="left" vertical="center" shrinkToFit="1"/>
    </xf>
    <xf numFmtId="0" fontId="2" fillId="2" borderId="20" xfId="3" applyFill="1" applyBorder="1" applyAlignment="1">
      <alignment horizontal="center" vertical="center" wrapText="1"/>
    </xf>
    <xf numFmtId="178" fontId="11" fillId="0" borderId="0" xfId="3" applyNumberFormat="1" applyFont="1" applyAlignment="1">
      <alignment vertical="center" shrinkToFit="1"/>
    </xf>
    <xf numFmtId="179" fontId="2" fillId="0" borderId="0" xfId="3" applyNumberFormat="1" applyAlignment="1">
      <alignment vertical="center" shrinkToFit="1"/>
    </xf>
    <xf numFmtId="180" fontId="11" fillId="0" borderId="0" xfId="3" applyNumberFormat="1" applyFont="1" applyAlignment="1">
      <alignment vertical="center" shrinkToFit="1"/>
    </xf>
    <xf numFmtId="181" fontId="11" fillId="0" borderId="0" xfId="3" applyNumberFormat="1" applyFont="1" applyAlignment="1">
      <alignment horizontal="right" vertical="center" shrinkToFit="1"/>
    </xf>
    <xf numFmtId="181" fontId="11" fillId="0" borderId="0" xfId="3" applyNumberFormat="1" applyFont="1" applyAlignment="1">
      <alignment vertical="center" shrinkToFit="1"/>
    </xf>
    <xf numFmtId="0" fontId="11" fillId="0" borderId="0" xfId="3" applyFont="1" applyAlignment="1">
      <alignment horizontal="center" vertical="center" shrinkToFit="1"/>
    </xf>
    <xf numFmtId="0" fontId="16" fillId="0" borderId="0" xfId="3" applyFont="1" applyAlignment="1">
      <alignment horizontal="center" vertical="center"/>
    </xf>
    <xf numFmtId="41" fontId="2" fillId="0" borderId="0" xfId="3" applyNumberFormat="1" applyAlignment="1">
      <alignment horizontal="center" vertical="center"/>
    </xf>
    <xf numFmtId="0" fontId="2" fillId="0" borderId="0" xfId="3" applyProtection="1">
      <alignment vertical="center"/>
      <protection locked="0"/>
    </xf>
    <xf numFmtId="41" fontId="11" fillId="0" borderId="0" xfId="3" applyNumberFormat="1" applyFont="1" applyAlignment="1">
      <alignment horizontal="center" vertical="center"/>
    </xf>
    <xf numFmtId="0" fontId="4" fillId="0" borderId="0" xfId="3" applyFont="1">
      <alignment vertical="center"/>
    </xf>
    <xf numFmtId="0" fontId="17" fillId="0" borderId="0" xfId="3" applyFont="1">
      <alignment vertical="center"/>
    </xf>
    <xf numFmtId="0" fontId="2" fillId="0" borderId="0" xfId="3" applyAlignment="1">
      <alignment horizontal="left" vertical="center"/>
    </xf>
    <xf numFmtId="0" fontId="11" fillId="0" borderId="0" xfId="3" applyFont="1" applyAlignment="1">
      <alignment horizontal="center" vertical="center"/>
    </xf>
    <xf numFmtId="0" fontId="11" fillId="0" borderId="0" xfId="3" applyFont="1" applyAlignment="1">
      <alignment horizontal="left" vertical="center"/>
    </xf>
    <xf numFmtId="0" fontId="18" fillId="0" borderId="0" xfId="3" applyFont="1">
      <alignment vertical="center"/>
    </xf>
    <xf numFmtId="41" fontId="10" fillId="0" borderId="0" xfId="3" applyNumberFormat="1" applyFont="1" applyAlignment="1">
      <alignment horizontal="center" vertical="center"/>
    </xf>
    <xf numFmtId="183" fontId="6" fillId="0" borderId="0" xfId="3" applyNumberFormat="1" applyFont="1" applyAlignment="1">
      <alignment horizontal="center" vertical="center"/>
    </xf>
    <xf numFmtId="183" fontId="2" fillId="0" borderId="0" xfId="3" applyNumberFormat="1" applyAlignment="1">
      <alignment horizontal="center" vertical="center" shrinkToFit="1"/>
    </xf>
    <xf numFmtId="0" fontId="25" fillId="0" borderId="0" xfId="3" applyFont="1">
      <alignment vertical="center"/>
    </xf>
    <xf numFmtId="0" fontId="23" fillId="0" borderId="0" xfId="3" applyFont="1">
      <alignment vertical="center"/>
    </xf>
    <xf numFmtId="0" fontId="9" fillId="0" borderId="0" xfId="4" applyFont="1" applyProtection="1">
      <alignment vertical="center"/>
      <protection locked="0"/>
    </xf>
    <xf numFmtId="0" fontId="18" fillId="0" borderId="0" xfId="4" applyFont="1" applyProtection="1">
      <alignment vertical="center"/>
      <protection locked="0"/>
    </xf>
    <xf numFmtId="0" fontId="8" fillId="0" borderId="0" xfId="4" applyAlignment="1" applyProtection="1">
      <alignment horizontal="left" vertical="top" wrapText="1"/>
      <protection locked="0"/>
    </xf>
    <xf numFmtId="41" fontId="9" fillId="0" borderId="0" xfId="5" applyNumberFormat="1" applyFont="1" applyFill="1" applyBorder="1" applyAlignment="1" applyProtection="1">
      <alignment horizontal="right" vertical="center"/>
    </xf>
    <xf numFmtId="0" fontId="10" fillId="0" borderId="0" xfId="4" applyFont="1" applyAlignment="1" applyProtection="1">
      <alignment horizontal="center" vertical="center"/>
      <protection locked="0"/>
    </xf>
    <xf numFmtId="0" fontId="9" fillId="0" borderId="3" xfId="4" applyFont="1" applyBorder="1" applyAlignment="1" applyProtection="1">
      <alignment horizontal="right" vertical="center"/>
      <protection locked="0"/>
    </xf>
    <xf numFmtId="0" fontId="10" fillId="0" borderId="0" xfId="4" applyFont="1" applyProtection="1">
      <alignment vertical="center"/>
      <protection locked="0"/>
    </xf>
    <xf numFmtId="0" fontId="27" fillId="0" borderId="0" xfId="4" applyFont="1" applyProtection="1">
      <alignment vertical="center"/>
      <protection locked="0"/>
    </xf>
    <xf numFmtId="6" fontId="18" fillId="0" borderId="0" xfId="5" applyFont="1" applyFill="1" applyBorder="1" applyAlignment="1" applyProtection="1">
      <alignment vertical="center"/>
    </xf>
    <xf numFmtId="0" fontId="8" fillId="0" borderId="0" xfId="4" applyProtection="1">
      <alignment vertical="center"/>
      <protection locked="0"/>
    </xf>
    <xf numFmtId="0" fontId="8" fillId="0" borderId="0" xfId="4">
      <alignment vertical="center"/>
    </xf>
    <xf numFmtId="0" fontId="17" fillId="0" borderId="0" xfId="4" applyFont="1">
      <alignment vertical="center"/>
    </xf>
    <xf numFmtId="0" fontId="32" fillId="0" borderId="0" xfId="4" applyFont="1" applyProtection="1">
      <alignment vertical="center"/>
      <protection locked="0"/>
    </xf>
    <xf numFmtId="0" fontId="9" fillId="6" borderId="5" xfId="4" applyFont="1" applyFill="1" applyBorder="1" applyProtection="1">
      <alignment vertical="center"/>
      <protection locked="0"/>
    </xf>
    <xf numFmtId="0" fontId="18" fillId="0" borderId="2" xfId="4" applyFont="1" applyBorder="1" applyAlignment="1" applyProtection="1">
      <alignment horizontal="center" vertical="center"/>
      <protection locked="0"/>
    </xf>
    <xf numFmtId="0" fontId="27" fillId="5" borderId="2" xfId="4" applyFont="1" applyFill="1" applyBorder="1" applyAlignment="1" applyProtection="1">
      <alignment horizontal="center" vertical="center"/>
      <protection locked="0"/>
    </xf>
    <xf numFmtId="0" fontId="17" fillId="5" borderId="34" xfId="4" applyFont="1" applyFill="1" applyBorder="1" applyAlignment="1">
      <alignment horizontal="center" vertical="center"/>
    </xf>
    <xf numFmtId="0" fontId="17" fillId="5" borderId="59" xfId="4" applyFont="1" applyFill="1" applyBorder="1" applyAlignment="1">
      <alignment horizontal="center" vertical="center"/>
    </xf>
    <xf numFmtId="0" fontId="27" fillId="0" borderId="0" xfId="4" applyFont="1">
      <alignment vertical="center"/>
    </xf>
    <xf numFmtId="0" fontId="18" fillId="0" borderId="0" xfId="4" applyFont="1" applyAlignment="1" applyProtection="1">
      <alignment horizontal="center" vertical="center"/>
      <protection locked="0"/>
    </xf>
    <xf numFmtId="0" fontId="18" fillId="0" borderId="0" xfId="4" applyFont="1" applyAlignment="1" applyProtection="1">
      <alignment horizontal="right" vertical="center"/>
      <protection locked="0"/>
    </xf>
    <xf numFmtId="0" fontId="18" fillId="0" borderId="0" xfId="4" applyFont="1" applyAlignment="1" applyProtection="1">
      <alignment vertical="top"/>
      <protection locked="0"/>
    </xf>
    <xf numFmtId="0" fontId="18" fillId="0" borderId="1" xfId="4" applyFont="1" applyBorder="1" applyAlignment="1" applyProtection="1">
      <alignment vertical="top"/>
      <protection locked="0"/>
    </xf>
    <xf numFmtId="0" fontId="35" fillId="0" borderId="0" xfId="4" applyFont="1" applyProtection="1">
      <alignment vertical="center"/>
      <protection locked="0"/>
    </xf>
    <xf numFmtId="0" fontId="9" fillId="0" borderId="5" xfId="4" applyFont="1" applyBorder="1" applyAlignment="1" applyProtection="1">
      <alignment horizontal="center" vertical="center"/>
      <protection locked="0"/>
    </xf>
    <xf numFmtId="0" fontId="0" fillId="0" borderId="0" xfId="3" applyFont="1" applyAlignment="1">
      <alignment horizontal="left" vertical="center"/>
    </xf>
    <xf numFmtId="0" fontId="11" fillId="0" borderId="0" xfId="3" applyFont="1" applyAlignment="1">
      <alignment vertical="center"/>
    </xf>
    <xf numFmtId="0" fontId="11" fillId="0" borderId="0" xfId="3" applyFont="1" applyAlignment="1">
      <alignment horizontal="center" vertical="center"/>
    </xf>
    <xf numFmtId="0" fontId="18" fillId="0" borderId="2" xfId="1" applyFont="1" applyBorder="1" applyAlignment="1" applyProtection="1">
      <alignment horizontal="center" vertical="center"/>
      <protection locked="0"/>
    </xf>
    <xf numFmtId="0" fontId="29" fillId="0" borderId="0" xfId="4" applyFont="1" applyProtection="1">
      <alignment vertical="center"/>
      <protection locked="0"/>
    </xf>
    <xf numFmtId="0" fontId="18" fillId="0" borderId="0" xfId="1" applyFont="1" applyBorder="1" applyAlignment="1" applyProtection="1">
      <alignment horizontal="center" vertical="center"/>
      <protection locked="0"/>
    </xf>
    <xf numFmtId="0" fontId="18" fillId="0" borderId="4" xfId="1" applyFont="1" applyBorder="1" applyAlignment="1" applyProtection="1">
      <alignment horizontal="center" vertical="center"/>
      <protection locked="0"/>
    </xf>
    <xf numFmtId="0" fontId="2" fillId="0" borderId="41" xfId="3" applyBorder="1">
      <alignment vertical="center"/>
    </xf>
    <xf numFmtId="0" fontId="0" fillId="0" borderId="0" xfId="0" applyAlignment="1">
      <alignment vertical="center"/>
    </xf>
    <xf numFmtId="0" fontId="10" fillId="0" borderId="0" xfId="0" applyFont="1" applyAlignment="1">
      <alignment vertical="center"/>
    </xf>
    <xf numFmtId="0" fontId="8" fillId="0" borderId="0" xfId="0" applyFont="1" applyAlignment="1">
      <alignment vertical="center"/>
    </xf>
    <xf numFmtId="0" fontId="12" fillId="0" borderId="0" xfId="0" applyFont="1" applyAlignment="1">
      <alignment vertical="center"/>
    </xf>
    <xf numFmtId="41" fontId="0" fillId="0" borderId="0" xfId="0" applyNumberFormat="1" applyAlignment="1">
      <alignment horizontal="center" vertical="center"/>
    </xf>
    <xf numFmtId="0" fontId="37" fillId="0" borderId="0" xfId="0" applyFont="1" applyAlignment="1">
      <alignment vertical="center"/>
    </xf>
    <xf numFmtId="0" fontId="11" fillId="0" borderId="20" xfId="3" applyFont="1" applyBorder="1" applyAlignment="1">
      <alignment horizontal="center" vertical="center" shrinkToFit="1"/>
    </xf>
    <xf numFmtId="0" fontId="11" fillId="0" borderId="6" xfId="3" applyFont="1" applyBorder="1" applyAlignment="1">
      <alignment horizontal="center" vertical="center" shrinkToFit="1"/>
    </xf>
    <xf numFmtId="0" fontId="11" fillId="0" borderId="11" xfId="3" applyFont="1" applyBorder="1" applyAlignment="1">
      <alignment horizontal="center" vertical="center" shrinkToFit="1"/>
    </xf>
    <xf numFmtId="0" fontId="11" fillId="2" borderId="28" xfId="3" applyFont="1" applyFill="1" applyBorder="1" applyAlignment="1">
      <alignment horizontal="center" vertical="center" wrapText="1"/>
    </xf>
    <xf numFmtId="0" fontId="11" fillId="2" borderId="27" xfId="3" applyFont="1" applyFill="1" applyBorder="1" applyAlignment="1">
      <alignment horizontal="center" vertical="center" wrapText="1"/>
    </xf>
    <xf numFmtId="0" fontId="11" fillId="2" borderId="26" xfId="3" applyFont="1" applyFill="1" applyBorder="1" applyAlignment="1">
      <alignment horizontal="center" vertical="center" wrapText="1"/>
    </xf>
    <xf numFmtId="0" fontId="11" fillId="2" borderId="25"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4" xfId="3" applyFont="1" applyFill="1" applyBorder="1" applyAlignment="1">
      <alignment horizontal="center" vertical="center" wrapText="1"/>
    </xf>
    <xf numFmtId="0" fontId="11" fillId="2" borderId="5" xfId="3" applyFont="1" applyFill="1" applyBorder="1" applyAlignment="1">
      <alignment horizontal="center" vertical="center" wrapText="1"/>
    </xf>
    <xf numFmtId="0" fontId="12" fillId="2" borderId="20"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9" fillId="2" borderId="4" xfId="3" applyFont="1" applyFill="1" applyBorder="1" applyAlignment="1">
      <alignment horizontal="center" vertical="center" wrapText="1"/>
    </xf>
    <xf numFmtId="0" fontId="9" fillId="2" borderId="5" xfId="3" applyFont="1" applyFill="1" applyBorder="1" applyAlignment="1">
      <alignment horizontal="center" vertical="center" wrapText="1"/>
    </xf>
    <xf numFmtId="0" fontId="12" fillId="2" borderId="11" xfId="3" applyFont="1" applyFill="1" applyBorder="1" applyAlignment="1">
      <alignment horizontal="center" vertical="center" wrapText="1"/>
    </xf>
    <xf numFmtId="181" fontId="11" fillId="3" borderId="24" xfId="3" applyNumberFormat="1" applyFont="1" applyFill="1" applyBorder="1" applyAlignment="1">
      <alignment horizontal="right" vertical="center" shrinkToFit="1"/>
    </xf>
    <xf numFmtId="181" fontId="11" fillId="3" borderId="23" xfId="3" applyNumberFormat="1" applyFont="1" applyFill="1" applyBorder="1" applyAlignment="1">
      <alignment horizontal="right" vertical="center" shrinkToFit="1"/>
    </xf>
    <xf numFmtId="181" fontId="11" fillId="3" borderId="22" xfId="3" applyNumberFormat="1" applyFont="1" applyFill="1" applyBorder="1" applyAlignment="1">
      <alignment horizontal="right" vertical="center" shrinkToFit="1"/>
    </xf>
    <xf numFmtId="181" fontId="11" fillId="3" borderId="14" xfId="3" applyNumberFormat="1" applyFont="1" applyFill="1" applyBorder="1" applyAlignment="1">
      <alignment horizontal="right" vertical="center" shrinkToFit="1"/>
    </xf>
    <xf numFmtId="181" fontId="11" fillId="3" borderId="13" xfId="3" applyNumberFormat="1" applyFont="1" applyFill="1" applyBorder="1" applyAlignment="1">
      <alignment horizontal="right" vertical="center" shrinkToFit="1"/>
    </xf>
    <xf numFmtId="181" fontId="11" fillId="3" borderId="12" xfId="3" applyNumberFormat="1" applyFont="1" applyFill="1" applyBorder="1" applyAlignment="1">
      <alignment horizontal="right" vertical="center" shrinkToFit="1"/>
    </xf>
    <xf numFmtId="181" fontId="11" fillId="3" borderId="10" xfId="3" applyNumberFormat="1" applyFont="1" applyFill="1" applyBorder="1" applyAlignment="1">
      <alignment horizontal="right" vertical="center" shrinkToFit="1"/>
    </xf>
    <xf numFmtId="181" fontId="11" fillId="3" borderId="9" xfId="3" applyNumberFormat="1" applyFont="1" applyFill="1" applyBorder="1" applyAlignment="1">
      <alignment horizontal="right" vertical="center" shrinkToFit="1"/>
    </xf>
    <xf numFmtId="181" fontId="11" fillId="3" borderId="8" xfId="3" applyNumberFormat="1" applyFont="1" applyFill="1" applyBorder="1" applyAlignment="1">
      <alignment horizontal="right" vertical="center" shrinkToFit="1"/>
    </xf>
    <xf numFmtId="181" fontId="11" fillId="3" borderId="19" xfId="3" applyNumberFormat="1" applyFont="1" applyFill="1" applyBorder="1" applyAlignment="1">
      <alignment horizontal="right" vertical="center" shrinkToFit="1"/>
    </xf>
    <xf numFmtId="181" fontId="11" fillId="3" borderId="18" xfId="3" applyNumberFormat="1" applyFont="1" applyFill="1" applyBorder="1" applyAlignment="1">
      <alignment horizontal="right" vertical="center" shrinkToFit="1"/>
    </xf>
    <xf numFmtId="181" fontId="11" fillId="3" borderId="17" xfId="3" applyNumberFormat="1" applyFont="1" applyFill="1" applyBorder="1" applyAlignment="1">
      <alignment horizontal="right" vertical="center" shrinkToFit="1"/>
    </xf>
    <xf numFmtId="0" fontId="2" fillId="0" borderId="0" xfId="3" applyAlignment="1">
      <alignment horizontal="center" vertical="center" wrapText="1"/>
    </xf>
    <xf numFmtId="0" fontId="11" fillId="2" borderId="3" xfId="3" applyFont="1" applyFill="1" applyBorder="1" applyAlignment="1">
      <alignment horizontal="center" vertical="center" shrinkToFit="1"/>
    </xf>
    <xf numFmtId="0" fontId="11" fillId="2" borderId="4" xfId="3" applyFont="1" applyFill="1" applyBorder="1" applyAlignment="1">
      <alignment horizontal="center" vertical="center" shrinkToFit="1"/>
    </xf>
    <xf numFmtId="181" fontId="11" fillId="3" borderId="3" xfId="3" applyNumberFormat="1" applyFont="1" applyFill="1" applyBorder="1" applyAlignment="1">
      <alignment horizontal="right" vertical="center" shrinkToFit="1"/>
    </xf>
    <xf numFmtId="181" fontId="11" fillId="3" borderId="4" xfId="3" applyNumberFormat="1" applyFont="1" applyFill="1" applyBorder="1" applyAlignment="1">
      <alignment horizontal="right" vertical="center" shrinkToFit="1"/>
    </xf>
    <xf numFmtId="181" fontId="11" fillId="3" borderId="5" xfId="3" applyNumberFormat="1" applyFont="1" applyFill="1" applyBorder="1" applyAlignment="1">
      <alignment horizontal="right" vertical="center" shrinkToFit="1"/>
    </xf>
    <xf numFmtId="0" fontId="13" fillId="2" borderId="20" xfId="3" applyFont="1" applyFill="1" applyBorder="1" applyAlignment="1">
      <alignment horizontal="center" vertical="center" wrapText="1"/>
    </xf>
    <xf numFmtId="0" fontId="15" fillId="2" borderId="6" xfId="3" applyFont="1" applyFill="1" applyBorder="1" applyAlignment="1">
      <alignment horizontal="center" vertical="center" wrapText="1"/>
    </xf>
    <xf numFmtId="0" fontId="2" fillId="4" borderId="0" xfId="3" applyFill="1" applyAlignment="1" applyProtection="1">
      <alignment horizontal="left" vertical="center"/>
      <protection locked="0"/>
    </xf>
    <xf numFmtId="0" fontId="9" fillId="0" borderId="2" xfId="3" applyFont="1" applyBorder="1" applyAlignment="1">
      <alignment horizontal="left" vertical="top" wrapText="1"/>
    </xf>
    <xf numFmtId="0" fontId="7" fillId="4" borderId="53" xfId="3" applyFont="1" applyFill="1" applyBorder="1" applyAlignment="1">
      <alignment horizontal="center" vertical="center"/>
    </xf>
    <xf numFmtId="0" fontId="12" fillId="4" borderId="52" xfId="3" applyFont="1" applyFill="1" applyBorder="1" applyAlignment="1">
      <alignment horizontal="center" vertical="center"/>
    </xf>
    <xf numFmtId="0" fontId="11" fillId="0" borderId="51" xfId="3" applyFont="1" applyBorder="1" applyAlignment="1">
      <alignment horizontal="left" vertical="center"/>
    </xf>
    <xf numFmtId="0" fontId="11" fillId="0" borderId="50" xfId="3" applyFont="1" applyBorder="1" applyAlignment="1">
      <alignment horizontal="left" vertical="center"/>
    </xf>
    <xf numFmtId="0" fontId="11" fillId="0" borderId="49" xfId="3" applyFont="1" applyBorder="1" applyAlignment="1">
      <alignment horizontal="left" vertical="center"/>
    </xf>
    <xf numFmtId="0" fontId="11" fillId="4" borderId="40" xfId="3" applyFont="1" applyFill="1" applyBorder="1" applyAlignment="1">
      <alignment horizontal="center" vertical="center"/>
    </xf>
    <xf numFmtId="0" fontId="11" fillId="4" borderId="48" xfId="3" applyFont="1" applyFill="1" applyBorder="1" applyAlignment="1">
      <alignment horizontal="center" vertical="center"/>
    </xf>
    <xf numFmtId="0" fontId="11" fillId="0" borderId="47" xfId="3" applyFont="1" applyBorder="1" applyAlignment="1">
      <alignment horizontal="left" vertical="center"/>
    </xf>
    <xf numFmtId="0" fontId="11" fillId="0" borderId="39" xfId="3" applyFont="1" applyBorder="1" applyAlignment="1">
      <alignment horizontal="left" vertical="center"/>
    </xf>
    <xf numFmtId="0" fontId="11" fillId="0" borderId="38" xfId="3" applyFont="1" applyBorder="1" applyAlignment="1">
      <alignment horizontal="left" vertical="center"/>
    </xf>
    <xf numFmtId="0" fontId="11" fillId="0" borderId="26" xfId="3" applyFont="1" applyBorder="1" applyAlignment="1">
      <alignment horizontal="left" vertical="center"/>
    </xf>
    <xf numFmtId="0" fontId="11" fillId="0" borderId="1" xfId="3" applyFont="1" applyBorder="1" applyAlignment="1">
      <alignment horizontal="left" vertical="center"/>
    </xf>
    <xf numFmtId="0" fontId="11" fillId="0" borderId="43" xfId="3" applyFont="1" applyBorder="1" applyAlignment="1">
      <alignment horizontal="left" vertical="center"/>
    </xf>
    <xf numFmtId="0" fontId="11" fillId="4" borderId="42" xfId="3" applyFont="1" applyFill="1" applyBorder="1" applyAlignment="1">
      <alignment horizontal="left" vertical="center" shrinkToFit="1"/>
    </xf>
    <xf numFmtId="0" fontId="11" fillId="4" borderId="41" xfId="3" applyFont="1" applyFill="1" applyBorder="1" applyAlignment="1">
      <alignment horizontal="left" vertical="center" shrinkToFit="1"/>
    </xf>
    <xf numFmtId="0" fontId="7" fillId="4" borderId="37" xfId="3" applyFont="1" applyFill="1" applyBorder="1" applyAlignment="1">
      <alignment horizontal="center" vertical="center"/>
    </xf>
    <xf numFmtId="0" fontId="12" fillId="4" borderId="46" xfId="3" applyFont="1" applyFill="1" applyBorder="1" applyAlignment="1">
      <alignment horizontal="center" vertical="center"/>
    </xf>
    <xf numFmtId="0" fontId="11" fillId="0" borderId="45" xfId="3" applyFont="1" applyBorder="1" applyAlignment="1">
      <alignment horizontal="left" vertical="center"/>
    </xf>
    <xf numFmtId="0" fontId="11" fillId="0" borderId="36" xfId="3" applyFont="1" applyBorder="1" applyAlignment="1">
      <alignment horizontal="left" vertical="center"/>
    </xf>
    <xf numFmtId="0" fontId="11" fillId="0" borderId="35" xfId="3" applyFont="1" applyBorder="1" applyAlignment="1">
      <alignment horizontal="left" vertical="center"/>
    </xf>
    <xf numFmtId="0" fontId="11" fillId="4" borderId="44" xfId="3" applyFont="1" applyFill="1" applyBorder="1" applyAlignment="1">
      <alignment horizontal="center" vertical="center"/>
    </xf>
    <xf numFmtId="0" fontId="11" fillId="4" borderId="25" xfId="3" applyFont="1" applyFill="1" applyBorder="1" applyAlignment="1">
      <alignment horizontal="center" vertical="center"/>
    </xf>
    <xf numFmtId="0" fontId="11" fillId="4" borderId="5" xfId="2" applyFont="1" applyFill="1" applyBorder="1" applyAlignment="1">
      <alignment horizontal="center" vertical="center"/>
    </xf>
    <xf numFmtId="0" fontId="11" fillId="0" borderId="3" xfId="3" applyFont="1" applyBorder="1" applyAlignment="1">
      <alignment horizontal="center" vertical="center"/>
    </xf>
    <xf numFmtId="0" fontId="11" fillId="0" borderId="4" xfId="3" applyFont="1" applyBorder="1" applyAlignment="1">
      <alignment horizontal="center" vertical="center"/>
    </xf>
    <xf numFmtId="0" fontId="11" fillId="0" borderId="55" xfId="3" applyFont="1" applyBorder="1" applyAlignment="1">
      <alignment horizontal="center" vertical="center"/>
    </xf>
    <xf numFmtId="0" fontId="11" fillId="0" borderId="3" xfId="3" applyFont="1" applyBorder="1" applyAlignment="1">
      <alignment vertical="center"/>
    </xf>
    <xf numFmtId="0" fontId="11" fillId="0" borderId="4" xfId="3" applyFont="1" applyBorder="1" applyAlignment="1">
      <alignment vertical="center"/>
    </xf>
    <xf numFmtId="0" fontId="11" fillId="0" borderId="5" xfId="3" applyFont="1" applyBorder="1" applyAlignment="1">
      <alignment vertical="center"/>
    </xf>
    <xf numFmtId="0" fontId="11" fillId="0" borderId="28" xfId="3" applyFont="1" applyBorder="1" applyAlignment="1">
      <alignment vertical="center"/>
    </xf>
    <xf numFmtId="0" fontId="11" fillId="0" borderId="31" xfId="3" applyFont="1" applyBorder="1" applyAlignment="1">
      <alignment vertical="center"/>
    </xf>
    <xf numFmtId="0" fontId="11" fillId="0" borderId="27" xfId="3" applyFont="1" applyBorder="1" applyAlignment="1">
      <alignment vertical="center"/>
    </xf>
    <xf numFmtId="0" fontId="11" fillId="0" borderId="29" xfId="3" applyFont="1" applyBorder="1" applyAlignment="1">
      <alignment vertical="center"/>
    </xf>
    <xf numFmtId="0" fontId="11" fillId="0" borderId="0" xfId="3" applyFont="1" applyAlignment="1">
      <alignment vertical="center"/>
    </xf>
    <xf numFmtId="0" fontId="11" fillId="0" borderId="30" xfId="3" applyFont="1" applyBorder="1" applyAlignment="1">
      <alignment vertical="center"/>
    </xf>
    <xf numFmtId="0" fontId="11" fillId="0" borderId="26" xfId="3" applyFont="1" applyBorder="1" applyAlignment="1">
      <alignment vertical="center"/>
    </xf>
    <xf numFmtId="0" fontId="11" fillId="0" borderId="1" xfId="3" applyFont="1" applyBorder="1" applyAlignment="1">
      <alignment vertical="center"/>
    </xf>
    <xf numFmtId="0" fontId="11" fillId="0" borderId="25" xfId="3" applyFont="1" applyBorder="1" applyAlignment="1">
      <alignment vertical="center"/>
    </xf>
    <xf numFmtId="0" fontId="11" fillId="0" borderId="0" xfId="3" applyFont="1" applyAlignment="1">
      <alignment horizontal="center" vertical="center"/>
    </xf>
    <xf numFmtId="41" fontId="20" fillId="3" borderId="60" xfId="0" applyNumberFormat="1" applyFont="1" applyFill="1" applyBorder="1" applyAlignment="1">
      <alignment horizontal="center" vertical="center"/>
    </xf>
    <xf numFmtId="41" fontId="20" fillId="3" borderId="61" xfId="0" applyNumberFormat="1" applyFont="1" applyFill="1" applyBorder="1" applyAlignment="1">
      <alignment horizontal="center" vertical="center"/>
    </xf>
    <xf numFmtId="41" fontId="20" fillId="3" borderId="62" xfId="0" applyNumberFormat="1" applyFont="1" applyFill="1" applyBorder="1" applyAlignment="1">
      <alignment horizontal="center" vertical="center"/>
    </xf>
    <xf numFmtId="0" fontId="9" fillId="0" borderId="0" xfId="4" applyFont="1" applyProtection="1">
      <alignment vertical="center"/>
      <protection locked="0"/>
    </xf>
    <xf numFmtId="0" fontId="24" fillId="0" borderId="0" xfId="4" applyFont="1" applyAlignment="1" applyProtection="1">
      <alignment horizontal="center" vertical="center" wrapText="1"/>
      <protection locked="0"/>
    </xf>
    <xf numFmtId="0" fontId="24" fillId="0" borderId="0" xfId="4" applyFont="1" applyAlignment="1" applyProtection="1">
      <alignment horizontal="center" vertical="center"/>
      <protection locked="0"/>
    </xf>
    <xf numFmtId="0" fontId="26" fillId="0" borderId="58" xfId="4" applyFont="1" applyBorder="1" applyAlignment="1">
      <alignment horizontal="left" vertical="top" shrinkToFit="1"/>
    </xf>
    <xf numFmtId="0" fontId="26" fillId="0" borderId="57" xfId="4" applyFont="1" applyBorder="1" applyAlignment="1">
      <alignment horizontal="left" vertical="top" shrinkToFit="1"/>
    </xf>
    <xf numFmtId="0" fontId="21" fillId="0" borderId="56" xfId="4" applyFont="1" applyBorder="1" applyAlignment="1">
      <alignment horizontal="left" vertical="top" shrinkToFit="1"/>
    </xf>
    <xf numFmtId="0" fontId="26" fillId="0" borderId="63" xfId="4" applyFont="1" applyBorder="1" applyAlignment="1">
      <alignment horizontal="left" vertical="top" shrinkToFit="1"/>
    </xf>
    <xf numFmtId="0" fontId="26" fillId="0" borderId="54" xfId="4" applyFont="1" applyBorder="1" applyAlignment="1">
      <alignment horizontal="left" vertical="top" shrinkToFit="1"/>
    </xf>
    <xf numFmtId="0" fontId="21" fillId="0" borderId="64" xfId="4" applyFont="1" applyBorder="1" applyAlignment="1">
      <alignment horizontal="left" vertical="top" shrinkToFit="1"/>
    </xf>
    <xf numFmtId="0" fontId="27" fillId="5" borderId="2" xfId="4" applyFont="1" applyFill="1" applyBorder="1" applyAlignment="1" applyProtection="1">
      <alignment horizontal="center" vertical="center" wrapText="1" shrinkToFit="1"/>
      <protection locked="0"/>
    </xf>
    <xf numFmtId="0" fontId="27" fillId="5" borderId="2" xfId="4" applyFont="1" applyFill="1" applyBorder="1" applyAlignment="1" applyProtection="1">
      <alignment horizontal="center" vertical="center" shrinkToFit="1"/>
      <protection locked="0"/>
    </xf>
    <xf numFmtId="0" fontId="27" fillId="5" borderId="3" xfId="4" applyFont="1" applyFill="1" applyBorder="1" applyAlignment="1" applyProtection="1">
      <alignment horizontal="center" vertical="center" wrapText="1" shrinkToFit="1"/>
      <protection locked="0"/>
    </xf>
    <xf numFmtId="0" fontId="27" fillId="5" borderId="5" xfId="4" applyFont="1" applyFill="1" applyBorder="1" applyAlignment="1" applyProtection="1">
      <alignment horizontal="center" vertical="center" shrinkToFit="1"/>
      <protection locked="0"/>
    </xf>
    <xf numFmtId="41" fontId="18" fillId="3" borderId="2" xfId="5" applyNumberFormat="1" applyFont="1" applyFill="1" applyBorder="1" applyAlignment="1" applyProtection="1">
      <alignment vertical="center"/>
    </xf>
    <xf numFmtId="6" fontId="18" fillId="3" borderId="2" xfId="5" applyFont="1" applyFill="1" applyBorder="1" applyAlignment="1" applyProtection="1">
      <alignment vertical="center"/>
    </xf>
    <xf numFmtId="41" fontId="18" fillId="3" borderId="3" xfId="5" applyNumberFormat="1" applyFont="1" applyFill="1" applyBorder="1" applyAlignment="1" applyProtection="1">
      <alignment vertical="center"/>
      <protection locked="0"/>
    </xf>
    <xf numFmtId="6" fontId="18" fillId="3" borderId="5" xfId="5" applyFont="1" applyFill="1" applyBorder="1" applyAlignment="1" applyProtection="1">
      <alignment vertical="center"/>
      <protection locked="0"/>
    </xf>
    <xf numFmtId="38" fontId="18" fillId="0" borderId="3" xfId="5" applyNumberFormat="1" applyFont="1" applyBorder="1" applyAlignment="1" applyProtection="1">
      <alignment vertical="center" shrinkToFit="1"/>
      <protection locked="0"/>
    </xf>
    <xf numFmtId="38" fontId="18" fillId="0" borderId="5" xfId="5" applyNumberFormat="1" applyFont="1" applyBorder="1" applyAlignment="1" applyProtection="1">
      <alignment vertical="center" shrinkToFit="1"/>
      <protection locked="0"/>
    </xf>
    <xf numFmtId="0" fontId="31" fillId="0" borderId="0" xfId="4" applyFont="1" applyAlignment="1" applyProtection="1">
      <alignment horizontal="right" vertical="center" shrinkToFit="1"/>
      <protection locked="0"/>
    </xf>
    <xf numFmtId="41" fontId="31" fillId="3" borderId="0" xfId="5" applyNumberFormat="1" applyFont="1" applyFill="1" applyBorder="1" applyAlignment="1" applyProtection="1">
      <alignment horizontal="right" vertical="center"/>
    </xf>
    <xf numFmtId="6" fontId="31" fillId="3" borderId="0" xfId="5" applyFont="1" applyFill="1" applyBorder="1" applyAlignment="1" applyProtection="1">
      <alignment horizontal="right" vertical="center"/>
    </xf>
    <xf numFmtId="6" fontId="31" fillId="3" borderId="54" xfId="5" applyFont="1" applyFill="1" applyBorder="1" applyAlignment="1" applyProtection="1">
      <alignment horizontal="right" vertical="center"/>
    </xf>
    <xf numFmtId="0" fontId="30" fillId="0" borderId="0" xfId="4" applyFont="1" applyAlignment="1" applyProtection="1">
      <alignment horizontal="center" vertical="center"/>
      <protection locked="0"/>
    </xf>
    <xf numFmtId="0" fontId="22" fillId="0" borderId="0" xfId="4" applyFont="1" applyAlignment="1" applyProtection="1">
      <alignment horizontal="center" vertical="center"/>
      <protection locked="0"/>
    </xf>
    <xf numFmtId="0" fontId="27" fillId="5" borderId="2" xfId="4" applyFont="1" applyFill="1" applyBorder="1" applyAlignment="1" applyProtection="1">
      <alignment horizontal="center" vertical="center"/>
      <protection locked="0"/>
    </xf>
    <xf numFmtId="0" fontId="10" fillId="5" borderId="2" xfId="4" applyFont="1" applyFill="1" applyBorder="1" applyAlignment="1" applyProtection="1">
      <alignment horizontal="center" vertical="center"/>
      <protection locked="0"/>
    </xf>
    <xf numFmtId="0" fontId="10" fillId="5" borderId="2" xfId="4" applyFont="1" applyFill="1" applyBorder="1" applyAlignment="1" applyProtection="1">
      <alignment horizontal="center" vertical="center" shrinkToFit="1"/>
      <protection locked="0"/>
    </xf>
    <xf numFmtId="0" fontId="18" fillId="0" borderId="2" xfId="4" applyFont="1" applyBorder="1" applyProtection="1">
      <alignment vertical="center"/>
      <protection locked="0"/>
    </xf>
    <xf numFmtId="38" fontId="9" fillId="0" borderId="2" xfId="6" applyFont="1" applyBorder="1" applyAlignment="1" applyProtection="1">
      <alignment horizontal="right" vertical="center"/>
      <protection locked="0"/>
    </xf>
    <xf numFmtId="38" fontId="9" fillId="3" borderId="2" xfId="6" applyFont="1" applyFill="1" applyBorder="1" applyAlignment="1" applyProtection="1">
      <alignment horizontal="right" vertical="center"/>
      <protection locked="0"/>
    </xf>
    <xf numFmtId="0" fontId="27" fillId="5" borderId="2" xfId="4" applyFont="1" applyFill="1" applyBorder="1" applyAlignment="1" applyProtection="1">
      <alignment horizontal="center" vertical="center" wrapText="1"/>
      <protection locked="0"/>
    </xf>
    <xf numFmtId="0" fontId="28" fillId="0" borderId="2" xfId="4" applyFont="1" applyBorder="1" applyAlignment="1" applyProtection="1">
      <alignment horizontal="left" vertical="top" wrapText="1"/>
      <protection locked="0"/>
    </xf>
    <xf numFmtId="0" fontId="12" fillId="0" borderId="2" xfId="4" applyFont="1" applyBorder="1" applyAlignment="1" applyProtection="1">
      <alignment horizontal="left" vertical="top" wrapText="1"/>
      <protection locked="0"/>
    </xf>
    <xf numFmtId="0" fontId="18" fillId="0" borderId="3" xfId="4" applyFont="1" applyBorder="1" applyAlignment="1" applyProtection="1">
      <alignment horizontal="center" vertical="center"/>
      <protection locked="0"/>
    </xf>
    <xf numFmtId="0" fontId="18" fillId="0" borderId="4" xfId="4" applyFont="1" applyBorder="1" applyAlignment="1" applyProtection="1">
      <alignment horizontal="center" vertical="center"/>
      <protection locked="0"/>
    </xf>
    <xf numFmtId="0" fontId="18" fillId="0" borderId="5" xfId="4" applyFont="1" applyBorder="1" applyAlignment="1" applyProtection="1">
      <alignment horizontal="center" vertical="center"/>
      <protection locked="0"/>
    </xf>
    <xf numFmtId="41" fontId="9" fillId="3" borderId="3" xfId="5" applyNumberFormat="1" applyFont="1" applyFill="1" applyBorder="1" applyAlignment="1" applyProtection="1">
      <alignment horizontal="right" vertical="center"/>
    </xf>
    <xf numFmtId="41" fontId="9" fillId="3" borderId="4" xfId="5" applyNumberFormat="1" applyFont="1" applyFill="1" applyBorder="1" applyAlignment="1" applyProtection="1">
      <alignment horizontal="right" vertical="center"/>
    </xf>
    <xf numFmtId="41" fontId="9" fillId="3" borderId="5" xfId="5" applyNumberFormat="1" applyFont="1" applyFill="1" applyBorder="1" applyAlignment="1" applyProtection="1">
      <alignment horizontal="right" vertical="center"/>
    </xf>
    <xf numFmtId="38" fontId="9" fillId="0" borderId="3" xfId="6" applyFont="1" applyBorder="1" applyAlignment="1" applyProtection="1">
      <alignment horizontal="center" vertical="center"/>
      <protection locked="0"/>
    </xf>
    <xf numFmtId="38" fontId="9" fillId="0" borderId="4" xfId="6" applyFont="1" applyBorder="1" applyAlignment="1" applyProtection="1">
      <alignment horizontal="center" vertical="center"/>
      <protection locked="0"/>
    </xf>
    <xf numFmtId="38" fontId="9" fillId="0" borderId="5" xfId="6" applyFont="1" applyBorder="1" applyAlignment="1" applyProtection="1">
      <alignment horizontal="center" vertical="center"/>
      <protection locked="0"/>
    </xf>
    <xf numFmtId="0" fontId="18" fillId="0" borderId="28" xfId="4" applyFont="1" applyBorder="1" applyAlignment="1" applyProtection="1">
      <alignment horizontal="center" vertical="top"/>
      <protection locked="0"/>
    </xf>
    <xf numFmtId="0" fontId="18" fillId="0" borderId="31" xfId="4" applyFont="1" applyBorder="1" applyAlignment="1" applyProtection="1">
      <alignment horizontal="center" vertical="top"/>
      <protection locked="0"/>
    </xf>
    <xf numFmtId="0" fontId="18" fillId="0" borderId="27" xfId="4" applyFont="1" applyBorder="1" applyAlignment="1" applyProtection="1">
      <alignment horizontal="center" vertical="top"/>
      <protection locked="0"/>
    </xf>
    <xf numFmtId="0" fontId="18" fillId="0" borderId="29" xfId="4" applyFont="1" applyBorder="1" applyAlignment="1" applyProtection="1">
      <alignment horizontal="center" vertical="top"/>
      <protection locked="0"/>
    </xf>
    <xf numFmtId="0" fontId="18" fillId="0" borderId="0" xfId="4" applyFont="1" applyAlignment="1" applyProtection="1">
      <alignment horizontal="center" vertical="top"/>
      <protection locked="0"/>
    </xf>
    <xf numFmtId="0" fontId="18" fillId="0" borderId="30" xfId="4" applyFont="1" applyBorder="1" applyAlignment="1" applyProtection="1">
      <alignment horizontal="center" vertical="top"/>
      <protection locked="0"/>
    </xf>
    <xf numFmtId="0" fontId="18" fillId="0" borderId="26" xfId="4" applyFont="1" applyBorder="1" applyAlignment="1" applyProtection="1">
      <alignment horizontal="center" vertical="top"/>
      <protection locked="0"/>
    </xf>
    <xf numFmtId="0" fontId="18" fillId="0" borderId="1" xfId="4" applyFont="1" applyBorder="1" applyAlignment="1" applyProtection="1">
      <alignment horizontal="center" vertical="top"/>
      <protection locked="0"/>
    </xf>
    <xf numFmtId="0" fontId="18" fillId="0" borderId="25" xfId="4" applyFont="1" applyBorder="1" applyAlignment="1" applyProtection="1">
      <alignment horizontal="center" vertical="top"/>
      <protection locked="0"/>
    </xf>
    <xf numFmtId="0" fontId="27" fillId="5" borderId="3" xfId="4" applyFont="1" applyFill="1" applyBorder="1" applyAlignment="1" applyProtection="1">
      <alignment horizontal="center" vertical="center"/>
      <protection locked="0"/>
    </xf>
    <xf numFmtId="0" fontId="27" fillId="5" borderId="4" xfId="4" applyFont="1" applyFill="1" applyBorder="1" applyAlignment="1" applyProtection="1">
      <alignment horizontal="center" vertical="center"/>
      <protection locked="0"/>
    </xf>
    <xf numFmtId="0" fontId="27" fillId="5" borderId="5" xfId="4" applyFont="1" applyFill="1" applyBorder="1" applyAlignment="1" applyProtection="1">
      <alignment horizontal="center" vertical="center"/>
      <protection locked="0"/>
    </xf>
    <xf numFmtId="0" fontId="18" fillId="0" borderId="3" xfId="4" applyFont="1" applyBorder="1" applyAlignment="1" applyProtection="1">
      <alignment horizontal="right" vertical="center"/>
      <protection locked="0"/>
    </xf>
    <xf numFmtId="0" fontId="18" fillId="0" borderId="4" xfId="4" applyFont="1" applyBorder="1" applyAlignment="1" applyProtection="1">
      <alignment horizontal="right" vertical="center"/>
      <protection locked="0"/>
    </xf>
    <xf numFmtId="0" fontId="31" fillId="0" borderId="0" xfId="3" applyFont="1" applyAlignment="1">
      <alignment horizontal="center" vertical="center" wrapText="1"/>
    </xf>
    <xf numFmtId="0" fontId="11" fillId="4" borderId="65" xfId="2" applyFont="1" applyFill="1" applyBorder="1" applyAlignment="1">
      <alignment horizontal="center" vertical="center"/>
    </xf>
    <xf numFmtId="0" fontId="11" fillId="4" borderId="0" xfId="3" applyFont="1" applyFill="1" applyBorder="1" applyAlignment="1">
      <alignment horizontal="left" vertical="center" shrinkToFit="1"/>
    </xf>
    <xf numFmtId="0" fontId="22" fillId="0" borderId="66" xfId="3" applyFont="1" applyBorder="1" applyAlignment="1">
      <alignment horizontal="center" vertical="center"/>
    </xf>
    <xf numFmtId="0" fontId="22" fillId="0" borderId="33" xfId="3" applyFont="1" applyBorder="1" applyAlignment="1">
      <alignment horizontal="center" vertical="center"/>
    </xf>
    <xf numFmtId="0" fontId="22" fillId="0" borderId="32" xfId="3" applyFont="1" applyBorder="1" applyAlignment="1">
      <alignment horizontal="center" vertical="center"/>
    </xf>
    <xf numFmtId="41" fontId="34" fillId="3" borderId="3" xfId="0" applyNumberFormat="1" applyFont="1" applyFill="1" applyBorder="1" applyAlignment="1">
      <alignment horizontal="center" vertical="center"/>
    </xf>
    <xf numFmtId="41" fontId="34" fillId="3" borderId="4" xfId="0" applyNumberFormat="1" applyFont="1" applyFill="1" applyBorder="1" applyAlignment="1">
      <alignment horizontal="center" vertical="center"/>
    </xf>
    <xf numFmtId="41" fontId="34" fillId="3" borderId="5" xfId="0" applyNumberFormat="1" applyFont="1" applyFill="1" applyBorder="1" applyAlignment="1">
      <alignment horizontal="center" vertical="center"/>
    </xf>
    <xf numFmtId="0" fontId="38" fillId="0" borderId="0" xfId="3" applyFont="1">
      <alignment vertical="center"/>
    </xf>
    <xf numFmtId="176" fontId="10" fillId="3" borderId="2" xfId="0" applyNumberFormat="1" applyFont="1" applyFill="1" applyBorder="1" applyAlignment="1">
      <alignment vertical="center"/>
    </xf>
    <xf numFmtId="0" fontId="39" fillId="0" borderId="0" xfId="4" applyFont="1" applyAlignment="1" applyProtection="1">
      <alignment horizontal="center" vertical="center"/>
      <protection locked="0"/>
    </xf>
    <xf numFmtId="0" fontId="39" fillId="0" borderId="0" xfId="4" applyFont="1" applyAlignment="1" applyProtection="1">
      <alignment horizontal="left" vertical="center"/>
      <protection locked="0"/>
    </xf>
  </cellXfs>
  <cellStyles count="14">
    <cellStyle name="桁区切り 2 2" xfId="6" xr:uid="{C61F7062-3BC8-4D20-829B-09FAF7EA800C}"/>
    <cellStyle name="桁区切り 2 3" xfId="11" xr:uid="{73BBA4C4-E082-40C1-90B4-8B0086EEF63D}"/>
    <cellStyle name="桁区切り 7" xfId="10" xr:uid="{0629CDC0-E1A2-4CB6-8C58-0EFF0A25F0B1}"/>
    <cellStyle name="通貨 2" xfId="5" xr:uid="{2C11B942-8217-447D-833B-91AD8A6F146D}"/>
    <cellStyle name="標準" xfId="0" builtinId="0"/>
    <cellStyle name="標準 13" xfId="12" xr:uid="{DB5E7D0C-C3CA-4C94-9811-27A68DF7F5BA}"/>
    <cellStyle name="標準 14" xfId="9" xr:uid="{EE786CB4-844E-4D96-9D64-A13A04F2C736}"/>
    <cellStyle name="標準 17" xfId="13" xr:uid="{4746E224-2267-4AD4-B0FB-235773CDA136}"/>
    <cellStyle name="標準 2 2" xfId="4" xr:uid="{7F98BA6D-3CF7-4F6A-9199-0CDFD8B583BC}"/>
    <cellStyle name="標準 5 5 3" xfId="8" xr:uid="{F8BC0244-38D7-48D7-B576-4C77ACAF821A}"/>
    <cellStyle name="標準 5 6 2" xfId="7" xr:uid="{817E335B-6C86-4F31-82AD-1536D589695E}"/>
    <cellStyle name="標準 7" xfId="1" xr:uid="{D3926D31-A76A-440B-9D03-5D52D07138D7}"/>
    <cellStyle name="標準 8" xfId="2" xr:uid="{281A2E1A-A4AA-45ED-A6C6-9E667E8F4E16}"/>
    <cellStyle name="標準 9" xfId="3" xr:uid="{3B3B1BB3-6238-4A63-8072-6508D61E36FE}"/>
  </cellStyles>
  <dxfs count="3">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45719</xdr:colOff>
      <xdr:row>40</xdr:row>
      <xdr:rowOff>121920</xdr:rowOff>
    </xdr:from>
    <xdr:to>
      <xdr:col>12</xdr:col>
      <xdr:colOff>1171574</xdr:colOff>
      <xdr:row>45</xdr:row>
      <xdr:rowOff>129540</xdr:rowOff>
    </xdr:to>
    <xdr:sp macro="" textlink="">
      <xdr:nvSpPr>
        <xdr:cNvPr id="2" name="正方形/長方形 1">
          <a:extLst>
            <a:ext uri="{FF2B5EF4-FFF2-40B4-BE49-F238E27FC236}">
              <a16:creationId xmlns:a16="http://schemas.microsoft.com/office/drawing/2014/main" id="{E611182A-3AD1-4B91-8EF5-32AD340E0179}"/>
            </a:ext>
          </a:extLst>
        </xdr:cNvPr>
        <xdr:cNvSpPr/>
      </xdr:nvSpPr>
      <xdr:spPr>
        <a:xfrm>
          <a:off x="45719" y="12552045"/>
          <a:ext cx="10612755" cy="96964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285750</xdr:colOff>
      <xdr:row>13</xdr:row>
      <xdr:rowOff>38099</xdr:rowOff>
    </xdr:from>
    <xdr:to>
      <xdr:col>9</xdr:col>
      <xdr:colOff>731520</xdr:colOff>
      <xdr:row>15</xdr:row>
      <xdr:rowOff>161924</xdr:rowOff>
    </xdr:to>
    <xdr:sp macro="" textlink="">
      <xdr:nvSpPr>
        <xdr:cNvPr id="3" name="矢印: 左 2">
          <a:extLst>
            <a:ext uri="{FF2B5EF4-FFF2-40B4-BE49-F238E27FC236}">
              <a16:creationId xmlns:a16="http://schemas.microsoft.com/office/drawing/2014/main" id="{BA030D50-BEE4-4BF4-8FE8-520F0A4E2DD4}"/>
            </a:ext>
          </a:extLst>
        </xdr:cNvPr>
        <xdr:cNvSpPr/>
      </xdr:nvSpPr>
      <xdr:spPr>
        <a:xfrm>
          <a:off x="5787390" y="6172199"/>
          <a:ext cx="2122170" cy="657225"/>
        </a:xfrm>
        <a:prstGeom prst="leftArrow">
          <a:avLst>
            <a:gd name="adj1" fmla="val 50000"/>
            <a:gd name="adj2" fmla="val 48182"/>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「積算内訳」と一致します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nlsv\&#29983;&#28079;&#23398;&#32722;&#35506;&#20849;&#36890;\&#23478;&#24237;&#25391;&#33288;\&#12415;&#12406;&#65306;&#12487;&#12473;&#12463;&#12488;&#12483;&#12503;&#12501;&#12457;&#12523;&#12480;&#12540;\&#37117;&#36947;&#24220;&#30476;&#29031;&#20250;\&#20877;&#22996;&#35351;&#21332;&#35696;&#20250;&#35519;&#12409;\&#65296;&#65304;&#33576;&#22478;&#30476;&#65306;&#21029;&#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１"/>
      <sheetName val="集計表２"/>
      <sheetName val="Sheet2"/>
      <sheetName val="リスト参照"/>
      <sheetName val="Sheet1"/>
      <sheetName val="様式2-1-①・②"/>
      <sheetName val="リスト"/>
      <sheetName val="参考"/>
      <sheetName val="Sheet3"/>
    </sheetNames>
    <sheetDataSet>
      <sheetData sheetId="0" refreshError="1"/>
      <sheetData sheetId="1" refreshError="1">
        <row r="4">
          <cell r="E4" t="str">
            <v>協議会</v>
          </cell>
          <cell r="F4" t="str">
            <v>サポーターリーダー</v>
          </cell>
          <cell r="G4">
            <v>0</v>
          </cell>
          <cell r="H4">
            <v>0</v>
          </cell>
          <cell r="I4">
            <v>0</v>
          </cell>
          <cell r="J4">
            <v>0</v>
          </cell>
          <cell r="K4">
            <v>0</v>
          </cell>
          <cell r="L4">
            <v>0</v>
          </cell>
          <cell r="M4">
            <v>0</v>
          </cell>
          <cell r="N4">
            <v>0</v>
          </cell>
          <cell r="O4">
            <v>0</v>
          </cell>
          <cell r="P4">
            <v>0</v>
          </cell>
          <cell r="Q4">
            <v>0</v>
          </cell>
          <cell r="R4" t="str">
            <v>サポーターリーダー</v>
          </cell>
        </row>
        <row r="5">
          <cell r="C5" t="str">
            <v>諸謝金</v>
          </cell>
          <cell r="D5" t="str">
            <v>旅費</v>
          </cell>
          <cell r="E5" t="str">
            <v>消耗品費</v>
          </cell>
          <cell r="F5" t="str">
            <v>印刷製本</v>
          </cell>
          <cell r="G5" t="str">
            <v>通信運搬</v>
          </cell>
          <cell r="H5" t="str">
            <v>借料損料</v>
          </cell>
          <cell r="I5" t="str">
            <v>会議費</v>
          </cell>
          <cell r="J5" t="str">
            <v>賃金</v>
          </cell>
          <cell r="K5" t="str">
            <v>保険料</v>
          </cell>
          <cell r="L5" t="str">
            <v>雑役務</v>
          </cell>
          <cell r="M5" t="str">
            <v>小計</v>
          </cell>
          <cell r="N5" t="str">
            <v>講座数</v>
          </cell>
          <cell r="O5" t="str">
            <v>リーダー</v>
          </cell>
          <cell r="P5" t="str">
            <v>諸謝金</v>
          </cell>
          <cell r="Q5" t="str">
            <v>旅費</v>
          </cell>
          <cell r="R5" t="str">
            <v>消耗品費</v>
          </cell>
          <cell r="S5" t="str">
            <v>印刷製本</v>
          </cell>
          <cell r="T5" t="str">
            <v>通信運搬</v>
          </cell>
          <cell r="U5" t="str">
            <v>借料損料</v>
          </cell>
          <cell r="V5" t="str">
            <v>会議費</v>
          </cell>
          <cell r="W5" t="str">
            <v>賃金</v>
          </cell>
          <cell r="X5" t="str">
            <v>保険料</v>
          </cell>
          <cell r="Y5" t="str">
            <v>雑役務</v>
          </cell>
          <cell r="Z5" t="str">
            <v>小計</v>
          </cell>
          <cell r="AA5" t="str">
            <v>講座数</v>
          </cell>
          <cell r="AB5" t="str">
            <v>総回数</v>
          </cell>
          <cell r="AC5" t="str">
            <v>諸謝金</v>
          </cell>
          <cell r="AD5" t="str">
            <v>旅費</v>
          </cell>
        </row>
        <row r="6">
          <cell r="A6">
            <v>1</v>
          </cell>
          <cell r="B6" t="str">
            <v>　水戸市</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row>
        <row r="7">
          <cell r="A7">
            <v>2</v>
          </cell>
          <cell r="B7" t="str">
            <v>　日立市</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row>
        <row r="8">
          <cell r="A8">
            <v>3</v>
          </cell>
          <cell r="B8" t="str">
            <v>　土浦市</v>
          </cell>
          <cell r="C8">
            <v>18000</v>
          </cell>
          <cell r="D8">
            <v>10600</v>
          </cell>
          <cell r="E8">
            <v>10600</v>
          </cell>
          <cell r="F8">
            <v>37217</v>
          </cell>
          <cell r="G8">
            <v>0</v>
          </cell>
          <cell r="H8">
            <v>17</v>
          </cell>
          <cell r="I8">
            <v>8617</v>
          </cell>
          <cell r="J8">
            <v>119000</v>
          </cell>
          <cell r="K8">
            <v>0</v>
          </cell>
          <cell r="L8">
            <v>0</v>
          </cell>
          <cell r="M8">
            <v>37217</v>
          </cell>
          <cell r="N8">
            <v>0</v>
          </cell>
          <cell r="O8">
            <v>0</v>
          </cell>
          <cell r="P8">
            <v>0</v>
          </cell>
          <cell r="Q8">
            <v>0</v>
          </cell>
          <cell r="R8">
            <v>0</v>
          </cell>
          <cell r="S8">
            <v>0</v>
          </cell>
          <cell r="T8">
            <v>0</v>
          </cell>
          <cell r="U8">
            <v>0</v>
          </cell>
          <cell r="V8">
            <v>0</v>
          </cell>
          <cell r="W8">
            <v>0</v>
          </cell>
          <cell r="X8">
            <v>0</v>
          </cell>
          <cell r="Y8">
            <v>0</v>
          </cell>
          <cell r="Z8">
            <v>0</v>
          </cell>
          <cell r="AA8">
            <v>17</v>
          </cell>
          <cell r="AB8">
            <v>17</v>
          </cell>
          <cell r="AC8">
            <v>119000</v>
          </cell>
        </row>
        <row r="9">
          <cell r="A9">
            <v>4</v>
          </cell>
          <cell r="B9" t="str">
            <v>　古河市</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row>
        <row r="10">
          <cell r="A10">
            <v>5</v>
          </cell>
          <cell r="B10" t="str">
            <v>　石岡市</v>
          </cell>
          <cell r="C10">
            <v>18000</v>
          </cell>
          <cell r="D10">
            <v>2000</v>
          </cell>
          <cell r="E10">
            <v>2000</v>
          </cell>
          <cell r="F10">
            <v>0</v>
          </cell>
          <cell r="G10">
            <v>13</v>
          </cell>
          <cell r="H10">
            <v>13</v>
          </cell>
          <cell r="I10">
            <v>195000</v>
          </cell>
          <cell r="J10">
            <v>0</v>
          </cell>
          <cell r="K10">
            <v>0</v>
          </cell>
          <cell r="L10">
            <v>0</v>
          </cell>
          <cell r="M10">
            <v>20000</v>
          </cell>
          <cell r="N10">
            <v>0</v>
          </cell>
          <cell r="O10">
            <v>0</v>
          </cell>
          <cell r="P10">
            <v>0</v>
          </cell>
          <cell r="Q10">
            <v>0</v>
          </cell>
          <cell r="R10">
            <v>0</v>
          </cell>
          <cell r="S10">
            <v>0</v>
          </cell>
          <cell r="T10">
            <v>0</v>
          </cell>
          <cell r="U10">
            <v>0</v>
          </cell>
          <cell r="V10">
            <v>0</v>
          </cell>
          <cell r="W10">
            <v>0</v>
          </cell>
          <cell r="X10">
            <v>0</v>
          </cell>
          <cell r="Y10">
            <v>0</v>
          </cell>
          <cell r="Z10">
            <v>0</v>
          </cell>
          <cell r="AA10">
            <v>13</v>
          </cell>
          <cell r="AB10">
            <v>13</v>
          </cell>
          <cell r="AC10">
            <v>195000</v>
          </cell>
        </row>
        <row r="11">
          <cell r="A11">
            <v>6</v>
          </cell>
          <cell r="B11" t="str">
            <v>　下館市</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7</v>
          </cell>
          <cell r="B12" t="str">
            <v>　結城市</v>
          </cell>
          <cell r="C12">
            <v>4000</v>
          </cell>
          <cell r="D12">
            <v>4000</v>
          </cell>
          <cell r="E12">
            <v>4000</v>
          </cell>
          <cell r="F12">
            <v>18000</v>
          </cell>
          <cell r="G12">
            <v>4000</v>
          </cell>
          <cell r="H12">
            <v>2000</v>
          </cell>
          <cell r="I12">
            <v>18000</v>
          </cell>
          <cell r="J12">
            <v>10</v>
          </cell>
          <cell r="K12">
            <v>50000</v>
          </cell>
          <cell r="L12">
            <v>2000</v>
          </cell>
          <cell r="M12">
            <v>28000</v>
          </cell>
          <cell r="N12">
            <v>0</v>
          </cell>
          <cell r="O12">
            <v>0</v>
          </cell>
          <cell r="P12">
            <v>0</v>
          </cell>
          <cell r="Q12">
            <v>0</v>
          </cell>
          <cell r="R12">
            <v>0</v>
          </cell>
          <cell r="S12">
            <v>0</v>
          </cell>
          <cell r="T12">
            <v>0</v>
          </cell>
          <cell r="U12">
            <v>0</v>
          </cell>
          <cell r="V12">
            <v>0</v>
          </cell>
          <cell r="W12">
            <v>0</v>
          </cell>
          <cell r="X12">
            <v>0</v>
          </cell>
          <cell r="Y12">
            <v>0</v>
          </cell>
          <cell r="Z12">
            <v>0</v>
          </cell>
          <cell r="AA12">
            <v>10</v>
          </cell>
          <cell r="AB12">
            <v>10</v>
          </cell>
          <cell r="AC12">
            <v>50000</v>
          </cell>
          <cell r="AD12">
            <v>2000</v>
          </cell>
        </row>
        <row r="13">
          <cell r="A13">
            <v>8</v>
          </cell>
          <cell r="B13" t="str">
            <v>　龍ヶ崎市</v>
          </cell>
          <cell r="C13">
            <v>8000</v>
          </cell>
          <cell r="D13">
            <v>8000</v>
          </cell>
          <cell r="E13">
            <v>35000</v>
          </cell>
          <cell r="F13">
            <v>100000</v>
          </cell>
          <cell r="G13">
            <v>18240</v>
          </cell>
          <cell r="H13">
            <v>0</v>
          </cell>
          <cell r="I13">
            <v>17</v>
          </cell>
          <cell r="J13">
            <v>17</v>
          </cell>
          <cell r="K13">
            <v>340000</v>
          </cell>
          <cell r="L13">
            <v>0</v>
          </cell>
          <cell r="M13">
            <v>161240</v>
          </cell>
          <cell r="N13">
            <v>0</v>
          </cell>
          <cell r="O13">
            <v>0</v>
          </cell>
          <cell r="P13">
            <v>0</v>
          </cell>
          <cell r="Q13">
            <v>0</v>
          </cell>
          <cell r="R13">
            <v>0</v>
          </cell>
          <cell r="S13">
            <v>0</v>
          </cell>
          <cell r="T13">
            <v>0</v>
          </cell>
          <cell r="U13">
            <v>0</v>
          </cell>
          <cell r="V13">
            <v>0</v>
          </cell>
          <cell r="W13">
            <v>0</v>
          </cell>
          <cell r="X13">
            <v>0</v>
          </cell>
          <cell r="Y13">
            <v>0</v>
          </cell>
          <cell r="Z13">
            <v>0</v>
          </cell>
          <cell r="AA13">
            <v>17</v>
          </cell>
          <cell r="AB13">
            <v>17</v>
          </cell>
          <cell r="AC13">
            <v>340000</v>
          </cell>
        </row>
        <row r="14">
          <cell r="A14">
            <v>9</v>
          </cell>
          <cell r="B14" t="str">
            <v>　下妻市</v>
          </cell>
          <cell r="C14">
            <v>32000</v>
          </cell>
          <cell r="D14">
            <v>20000</v>
          </cell>
          <cell r="E14">
            <v>4800</v>
          </cell>
          <cell r="F14">
            <v>20000</v>
          </cell>
          <cell r="G14">
            <v>0</v>
          </cell>
          <cell r="H14">
            <v>2</v>
          </cell>
          <cell r="I14">
            <v>4800</v>
          </cell>
          <cell r="J14">
            <v>52000</v>
          </cell>
          <cell r="K14">
            <v>0</v>
          </cell>
          <cell r="L14">
            <v>0</v>
          </cell>
          <cell r="M14">
            <v>56800</v>
          </cell>
          <cell r="N14">
            <v>0</v>
          </cell>
          <cell r="O14">
            <v>0</v>
          </cell>
          <cell r="P14">
            <v>0</v>
          </cell>
          <cell r="Q14">
            <v>0</v>
          </cell>
          <cell r="R14">
            <v>0</v>
          </cell>
          <cell r="S14">
            <v>0</v>
          </cell>
          <cell r="T14">
            <v>0</v>
          </cell>
          <cell r="U14">
            <v>0</v>
          </cell>
          <cell r="V14">
            <v>0</v>
          </cell>
          <cell r="W14">
            <v>0</v>
          </cell>
          <cell r="X14">
            <v>0</v>
          </cell>
          <cell r="Y14">
            <v>0</v>
          </cell>
          <cell r="Z14">
            <v>0</v>
          </cell>
          <cell r="AA14">
            <v>2</v>
          </cell>
          <cell r="AB14">
            <v>2</v>
          </cell>
          <cell r="AC14">
            <v>52000</v>
          </cell>
        </row>
        <row r="15">
          <cell r="A15">
            <v>10</v>
          </cell>
          <cell r="B15" t="str">
            <v>　水海道市</v>
          </cell>
          <cell r="C15">
            <v>30000</v>
          </cell>
          <cell r="D15">
            <v>3000</v>
          </cell>
          <cell r="E15">
            <v>3000</v>
          </cell>
          <cell r="F15">
            <v>0</v>
          </cell>
          <cell r="G15">
            <v>32</v>
          </cell>
          <cell r="H15">
            <v>32</v>
          </cell>
          <cell r="I15">
            <v>420000</v>
          </cell>
          <cell r="J15">
            <v>0</v>
          </cell>
          <cell r="K15">
            <v>0</v>
          </cell>
          <cell r="L15">
            <v>0</v>
          </cell>
          <cell r="M15">
            <v>33000</v>
          </cell>
          <cell r="N15">
            <v>0</v>
          </cell>
          <cell r="O15">
            <v>0</v>
          </cell>
          <cell r="P15">
            <v>0</v>
          </cell>
          <cell r="Q15">
            <v>0</v>
          </cell>
          <cell r="R15">
            <v>0</v>
          </cell>
          <cell r="S15">
            <v>0</v>
          </cell>
          <cell r="T15">
            <v>0</v>
          </cell>
          <cell r="U15">
            <v>0</v>
          </cell>
          <cell r="V15">
            <v>0</v>
          </cell>
          <cell r="W15">
            <v>0</v>
          </cell>
          <cell r="X15">
            <v>0</v>
          </cell>
          <cell r="Y15">
            <v>0</v>
          </cell>
          <cell r="Z15">
            <v>0</v>
          </cell>
          <cell r="AA15">
            <v>32</v>
          </cell>
          <cell r="AB15">
            <v>32</v>
          </cell>
          <cell r="AC15">
            <v>420000</v>
          </cell>
        </row>
        <row r="16">
          <cell r="A16">
            <v>11</v>
          </cell>
          <cell r="B16" t="str">
            <v>　常陸太田市</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12</v>
          </cell>
          <cell r="B17" t="str">
            <v xml:space="preserve">  高萩市</v>
          </cell>
          <cell r="C17">
            <v>65600</v>
          </cell>
          <cell r="D17">
            <v>3200</v>
          </cell>
          <cell r="E17">
            <v>8400</v>
          </cell>
          <cell r="F17">
            <v>77200</v>
          </cell>
          <cell r="G17">
            <v>3200</v>
          </cell>
          <cell r="H17">
            <v>15</v>
          </cell>
          <cell r="I17">
            <v>8400</v>
          </cell>
          <cell r="J17">
            <v>75000</v>
          </cell>
          <cell r="K17">
            <v>0</v>
          </cell>
          <cell r="L17">
            <v>0</v>
          </cell>
          <cell r="M17">
            <v>77200</v>
          </cell>
          <cell r="N17">
            <v>0</v>
          </cell>
          <cell r="O17">
            <v>0</v>
          </cell>
          <cell r="P17">
            <v>0</v>
          </cell>
          <cell r="Q17">
            <v>0</v>
          </cell>
          <cell r="R17">
            <v>0</v>
          </cell>
          <cell r="S17">
            <v>0</v>
          </cell>
          <cell r="T17">
            <v>0</v>
          </cell>
          <cell r="U17">
            <v>0</v>
          </cell>
          <cell r="V17">
            <v>0</v>
          </cell>
          <cell r="W17">
            <v>0</v>
          </cell>
          <cell r="X17">
            <v>0</v>
          </cell>
          <cell r="Y17">
            <v>0</v>
          </cell>
          <cell r="Z17">
            <v>0</v>
          </cell>
          <cell r="AA17">
            <v>15</v>
          </cell>
          <cell r="AB17">
            <v>15</v>
          </cell>
          <cell r="AC17">
            <v>75000</v>
          </cell>
        </row>
        <row r="18">
          <cell r="A18">
            <v>13</v>
          </cell>
          <cell r="B18" t="str">
            <v>　北茨城市</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19">
          <cell r="A19">
            <v>14</v>
          </cell>
          <cell r="B19" t="str">
            <v>　笠間市</v>
          </cell>
          <cell r="C19">
            <v>0</v>
          </cell>
          <cell r="D19">
            <v>0</v>
          </cell>
          <cell r="E19">
            <v>15</v>
          </cell>
          <cell r="F19">
            <v>15</v>
          </cell>
          <cell r="G19">
            <v>100000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15</v>
          </cell>
          <cell r="AB19">
            <v>15</v>
          </cell>
          <cell r="AC19">
            <v>100000</v>
          </cell>
        </row>
        <row r="20">
          <cell r="A20">
            <v>15</v>
          </cell>
          <cell r="B20" t="str">
            <v>　取手市</v>
          </cell>
          <cell r="C20">
            <v>21600</v>
          </cell>
          <cell r="D20">
            <v>21600</v>
          </cell>
          <cell r="E20">
            <v>0</v>
          </cell>
          <cell r="F20">
            <v>36</v>
          </cell>
          <cell r="G20">
            <v>36</v>
          </cell>
          <cell r="H20">
            <v>303000</v>
          </cell>
          <cell r="I20">
            <v>21600</v>
          </cell>
          <cell r="J20">
            <v>0</v>
          </cell>
          <cell r="K20">
            <v>0</v>
          </cell>
          <cell r="L20">
            <v>0</v>
          </cell>
          <cell r="M20">
            <v>21600</v>
          </cell>
          <cell r="N20">
            <v>0</v>
          </cell>
          <cell r="O20">
            <v>0</v>
          </cell>
          <cell r="P20">
            <v>0</v>
          </cell>
          <cell r="Q20">
            <v>0</v>
          </cell>
          <cell r="R20">
            <v>0</v>
          </cell>
          <cell r="S20">
            <v>0</v>
          </cell>
          <cell r="T20">
            <v>0</v>
          </cell>
          <cell r="U20">
            <v>0</v>
          </cell>
          <cell r="V20">
            <v>0</v>
          </cell>
          <cell r="W20">
            <v>0</v>
          </cell>
          <cell r="X20">
            <v>0</v>
          </cell>
          <cell r="Y20">
            <v>0</v>
          </cell>
          <cell r="Z20">
            <v>0</v>
          </cell>
          <cell r="AA20">
            <v>36</v>
          </cell>
          <cell r="AB20">
            <v>36</v>
          </cell>
          <cell r="AC20">
            <v>303000</v>
          </cell>
        </row>
        <row r="21">
          <cell r="A21">
            <v>16</v>
          </cell>
          <cell r="B21" t="str">
            <v>　岩井市</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A22">
            <v>17</v>
          </cell>
          <cell r="B22" t="str">
            <v>　牛久市</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A23">
            <v>18</v>
          </cell>
          <cell r="B23" t="str">
            <v>　つくば市</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A24">
            <v>19</v>
          </cell>
          <cell r="B24" t="str">
            <v>　ひたちなか市</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20</v>
          </cell>
          <cell r="B25" t="str">
            <v>　鹿嶋市</v>
          </cell>
          <cell r="C25">
            <v>2000</v>
          </cell>
          <cell r="D25">
            <v>2000</v>
          </cell>
          <cell r="E25">
            <v>2000</v>
          </cell>
          <cell r="F25">
            <v>21</v>
          </cell>
          <cell r="G25">
            <v>21</v>
          </cell>
          <cell r="H25">
            <v>392000</v>
          </cell>
          <cell r="I25">
            <v>0</v>
          </cell>
          <cell r="J25">
            <v>0</v>
          </cell>
          <cell r="K25">
            <v>0</v>
          </cell>
          <cell r="L25">
            <v>0</v>
          </cell>
          <cell r="M25">
            <v>2000</v>
          </cell>
          <cell r="N25">
            <v>0</v>
          </cell>
          <cell r="O25">
            <v>0</v>
          </cell>
          <cell r="P25">
            <v>0</v>
          </cell>
          <cell r="Q25">
            <v>0</v>
          </cell>
          <cell r="R25">
            <v>0</v>
          </cell>
          <cell r="S25">
            <v>0</v>
          </cell>
          <cell r="T25">
            <v>0</v>
          </cell>
          <cell r="U25">
            <v>0</v>
          </cell>
          <cell r="V25">
            <v>0</v>
          </cell>
          <cell r="W25">
            <v>0</v>
          </cell>
          <cell r="X25">
            <v>0</v>
          </cell>
          <cell r="Y25">
            <v>0</v>
          </cell>
          <cell r="Z25">
            <v>0</v>
          </cell>
          <cell r="AA25">
            <v>21</v>
          </cell>
          <cell r="AB25">
            <v>21</v>
          </cell>
          <cell r="AC25">
            <v>392000</v>
          </cell>
        </row>
        <row r="26">
          <cell r="A26">
            <v>21</v>
          </cell>
          <cell r="B26" t="str">
            <v>　潮来市</v>
          </cell>
          <cell r="C26">
            <v>18000</v>
          </cell>
          <cell r="D26">
            <v>10000</v>
          </cell>
          <cell r="E26">
            <v>28000</v>
          </cell>
          <cell r="F26">
            <v>0</v>
          </cell>
          <cell r="G26">
            <v>15</v>
          </cell>
          <cell r="H26">
            <v>16</v>
          </cell>
          <cell r="I26">
            <v>10000</v>
          </cell>
          <cell r="J26">
            <v>0</v>
          </cell>
          <cell r="K26">
            <v>0</v>
          </cell>
          <cell r="L26">
            <v>0</v>
          </cell>
          <cell r="M26">
            <v>28000</v>
          </cell>
          <cell r="N26">
            <v>0</v>
          </cell>
          <cell r="O26">
            <v>0</v>
          </cell>
          <cell r="P26">
            <v>0</v>
          </cell>
          <cell r="Q26">
            <v>0</v>
          </cell>
          <cell r="R26">
            <v>0</v>
          </cell>
          <cell r="S26">
            <v>0</v>
          </cell>
          <cell r="T26">
            <v>0</v>
          </cell>
          <cell r="U26">
            <v>0</v>
          </cell>
          <cell r="V26">
            <v>0</v>
          </cell>
          <cell r="W26">
            <v>0</v>
          </cell>
          <cell r="X26">
            <v>0</v>
          </cell>
          <cell r="Y26">
            <v>0</v>
          </cell>
          <cell r="Z26">
            <v>0</v>
          </cell>
          <cell r="AA26">
            <v>15</v>
          </cell>
          <cell r="AB26">
            <v>16</v>
          </cell>
          <cell r="AC26">
            <v>100000</v>
          </cell>
        </row>
        <row r="27">
          <cell r="A27">
            <v>22</v>
          </cell>
          <cell r="B27" t="str">
            <v>　守谷市</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小　　計</v>
          </cell>
          <cell r="C28">
            <v>181600</v>
          </cell>
          <cell r="D28">
            <v>8000</v>
          </cell>
          <cell r="E28">
            <v>56600</v>
          </cell>
          <cell r="F28">
            <v>120000</v>
          </cell>
          <cell r="G28">
            <v>25440</v>
          </cell>
          <cell r="H28">
            <v>2000</v>
          </cell>
          <cell r="I28">
            <v>71417</v>
          </cell>
          <cell r="J28">
            <v>0</v>
          </cell>
          <cell r="K28">
            <v>0</v>
          </cell>
          <cell r="L28">
            <v>0</v>
          </cell>
          <cell r="M28">
            <v>465057</v>
          </cell>
          <cell r="N28">
            <v>0</v>
          </cell>
          <cell r="O28">
            <v>0</v>
          </cell>
          <cell r="P28">
            <v>0</v>
          </cell>
          <cell r="Q28">
            <v>0</v>
          </cell>
          <cell r="R28">
            <v>0</v>
          </cell>
          <cell r="S28">
            <v>0</v>
          </cell>
          <cell r="T28">
            <v>0</v>
          </cell>
          <cell r="U28">
            <v>0</v>
          </cell>
          <cell r="V28">
            <v>0</v>
          </cell>
          <cell r="W28">
            <v>0</v>
          </cell>
          <cell r="X28">
            <v>0</v>
          </cell>
          <cell r="Y28">
            <v>0</v>
          </cell>
          <cell r="Z28">
            <v>0</v>
          </cell>
          <cell r="AA28">
            <v>193</v>
          </cell>
          <cell r="AB28">
            <v>194</v>
          </cell>
          <cell r="AC28">
            <v>2146000</v>
          </cell>
          <cell r="AD28">
            <v>2000</v>
          </cell>
        </row>
        <row r="29">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A32">
            <v>23</v>
          </cell>
          <cell r="B32" t="str">
            <v>　茨城町</v>
          </cell>
          <cell r="C32">
            <v>16000</v>
          </cell>
          <cell r="D32">
            <v>2000</v>
          </cell>
          <cell r="E32">
            <v>2000</v>
          </cell>
          <cell r="F32">
            <v>20000</v>
          </cell>
          <cell r="G32">
            <v>0</v>
          </cell>
          <cell r="H32">
            <v>13</v>
          </cell>
          <cell r="I32">
            <v>2000</v>
          </cell>
          <cell r="J32">
            <v>190000</v>
          </cell>
          <cell r="K32">
            <v>0</v>
          </cell>
          <cell r="L32">
            <v>0</v>
          </cell>
          <cell r="M32">
            <v>20000</v>
          </cell>
          <cell r="N32">
            <v>0</v>
          </cell>
          <cell r="O32">
            <v>0</v>
          </cell>
          <cell r="P32">
            <v>0</v>
          </cell>
          <cell r="Q32">
            <v>0</v>
          </cell>
          <cell r="R32">
            <v>0</v>
          </cell>
          <cell r="S32">
            <v>0</v>
          </cell>
          <cell r="T32">
            <v>0</v>
          </cell>
          <cell r="U32">
            <v>0</v>
          </cell>
          <cell r="V32">
            <v>0</v>
          </cell>
          <cell r="W32">
            <v>0</v>
          </cell>
          <cell r="X32">
            <v>0</v>
          </cell>
          <cell r="Y32">
            <v>0</v>
          </cell>
          <cell r="Z32">
            <v>0</v>
          </cell>
          <cell r="AA32">
            <v>13</v>
          </cell>
          <cell r="AB32">
            <v>13</v>
          </cell>
          <cell r="AC32">
            <v>190000</v>
          </cell>
        </row>
        <row r="33">
          <cell r="A33">
            <v>24</v>
          </cell>
          <cell r="B33" t="str">
            <v>　小川町</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A34">
            <v>25</v>
          </cell>
          <cell r="B34" t="str">
            <v>　美野里町</v>
          </cell>
          <cell r="C34">
            <v>157500</v>
          </cell>
          <cell r="D34">
            <v>16754</v>
          </cell>
          <cell r="E34">
            <v>16754</v>
          </cell>
          <cell r="F34">
            <v>6300</v>
          </cell>
          <cell r="G34">
            <v>4000</v>
          </cell>
          <cell r="H34">
            <v>0</v>
          </cell>
          <cell r="I34">
            <v>6300</v>
          </cell>
          <cell r="J34">
            <v>4</v>
          </cell>
          <cell r="K34">
            <v>40000</v>
          </cell>
          <cell r="L34">
            <v>4400</v>
          </cell>
          <cell r="M34">
            <v>184554</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4</v>
          </cell>
          <cell r="AC34">
            <v>40000</v>
          </cell>
          <cell r="AD34">
            <v>4400</v>
          </cell>
        </row>
        <row r="35">
          <cell r="A35">
            <v>26</v>
          </cell>
          <cell r="B35" t="str">
            <v>　内原町</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27</v>
          </cell>
          <cell r="B36" t="str">
            <v>　常北町</v>
          </cell>
          <cell r="C36">
            <v>7200</v>
          </cell>
          <cell r="D36">
            <v>7200</v>
          </cell>
          <cell r="E36">
            <v>0</v>
          </cell>
          <cell r="F36">
            <v>4</v>
          </cell>
          <cell r="G36">
            <v>4</v>
          </cell>
          <cell r="H36">
            <v>28000</v>
          </cell>
          <cell r="I36">
            <v>7200</v>
          </cell>
          <cell r="J36">
            <v>0</v>
          </cell>
          <cell r="K36">
            <v>0</v>
          </cell>
          <cell r="L36">
            <v>0</v>
          </cell>
          <cell r="M36">
            <v>7200</v>
          </cell>
          <cell r="N36">
            <v>0</v>
          </cell>
          <cell r="O36">
            <v>0</v>
          </cell>
          <cell r="P36">
            <v>0</v>
          </cell>
          <cell r="Q36">
            <v>0</v>
          </cell>
          <cell r="R36">
            <v>0</v>
          </cell>
          <cell r="S36">
            <v>0</v>
          </cell>
          <cell r="T36">
            <v>0</v>
          </cell>
          <cell r="U36">
            <v>0</v>
          </cell>
          <cell r="V36">
            <v>0</v>
          </cell>
          <cell r="W36">
            <v>0</v>
          </cell>
          <cell r="X36">
            <v>0</v>
          </cell>
          <cell r="Y36">
            <v>0</v>
          </cell>
          <cell r="Z36">
            <v>0</v>
          </cell>
          <cell r="AA36">
            <v>4</v>
          </cell>
          <cell r="AB36">
            <v>4</v>
          </cell>
          <cell r="AC36">
            <v>28000</v>
          </cell>
        </row>
        <row r="37">
          <cell r="A37">
            <v>28</v>
          </cell>
          <cell r="B37" t="str">
            <v>　大洗町</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row>
        <row r="38">
          <cell r="A38">
            <v>29</v>
          </cell>
          <cell r="B38" t="str">
            <v>　友部町</v>
          </cell>
          <cell r="C38">
            <v>0</v>
          </cell>
          <cell r="D38">
            <v>0</v>
          </cell>
          <cell r="E38">
            <v>7</v>
          </cell>
          <cell r="F38">
            <v>7</v>
          </cell>
          <cell r="G38">
            <v>120000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7</v>
          </cell>
          <cell r="AB38">
            <v>7</v>
          </cell>
          <cell r="AC38">
            <v>120000</v>
          </cell>
        </row>
        <row r="39">
          <cell r="A39">
            <v>30</v>
          </cell>
          <cell r="B39" t="str">
            <v>　岩間町</v>
          </cell>
          <cell r="C39">
            <v>2000</v>
          </cell>
          <cell r="D39">
            <v>2400</v>
          </cell>
          <cell r="E39">
            <v>2000</v>
          </cell>
          <cell r="F39">
            <v>0</v>
          </cell>
          <cell r="G39">
            <v>2400</v>
          </cell>
          <cell r="H39">
            <v>25</v>
          </cell>
          <cell r="I39">
            <v>232000</v>
          </cell>
          <cell r="J39">
            <v>0</v>
          </cell>
          <cell r="K39">
            <v>0</v>
          </cell>
          <cell r="L39">
            <v>0</v>
          </cell>
          <cell r="M39">
            <v>4400</v>
          </cell>
          <cell r="N39">
            <v>0</v>
          </cell>
          <cell r="O39">
            <v>0</v>
          </cell>
          <cell r="P39">
            <v>0</v>
          </cell>
          <cell r="Q39">
            <v>0</v>
          </cell>
          <cell r="R39">
            <v>0</v>
          </cell>
          <cell r="S39">
            <v>0</v>
          </cell>
          <cell r="T39">
            <v>0</v>
          </cell>
          <cell r="U39">
            <v>0</v>
          </cell>
          <cell r="V39">
            <v>0</v>
          </cell>
          <cell r="W39">
            <v>0</v>
          </cell>
          <cell r="X39">
            <v>0</v>
          </cell>
          <cell r="Y39">
            <v>0</v>
          </cell>
          <cell r="Z39">
            <v>0</v>
          </cell>
          <cell r="AA39">
            <v>25</v>
          </cell>
          <cell r="AB39">
            <v>25</v>
          </cell>
          <cell r="AC39">
            <v>232000</v>
          </cell>
        </row>
        <row r="40">
          <cell r="A40">
            <v>31</v>
          </cell>
          <cell r="B40" t="str">
            <v>　岩瀬町</v>
          </cell>
          <cell r="C40">
            <v>0</v>
          </cell>
          <cell r="D40">
            <v>0</v>
          </cell>
          <cell r="E40">
            <v>5</v>
          </cell>
          <cell r="F40">
            <v>5</v>
          </cell>
          <cell r="G40">
            <v>50000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5</v>
          </cell>
          <cell r="AB40">
            <v>5</v>
          </cell>
          <cell r="AC40">
            <v>50000</v>
          </cell>
        </row>
        <row r="41">
          <cell r="A41">
            <v>32</v>
          </cell>
          <cell r="B41" t="str">
            <v>　那珂町</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33</v>
          </cell>
          <cell r="B42" t="str">
            <v>　瓜連町</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34</v>
          </cell>
          <cell r="B43" t="str">
            <v>　大宮町</v>
          </cell>
          <cell r="C43">
            <v>0</v>
          </cell>
          <cell r="D43">
            <v>0</v>
          </cell>
          <cell r="E43">
            <v>15</v>
          </cell>
          <cell r="F43">
            <v>15</v>
          </cell>
          <cell r="G43">
            <v>490000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15</v>
          </cell>
          <cell r="AB43">
            <v>15</v>
          </cell>
          <cell r="AC43">
            <v>490000</v>
          </cell>
        </row>
        <row r="44">
          <cell r="A44">
            <v>35</v>
          </cell>
          <cell r="B44" t="str">
            <v>　山方町</v>
          </cell>
          <cell r="C44">
            <v>47000</v>
          </cell>
          <cell r="D44">
            <v>12000</v>
          </cell>
          <cell r="E44">
            <v>47000</v>
          </cell>
          <cell r="F44">
            <v>87500</v>
          </cell>
          <cell r="G44">
            <v>12000</v>
          </cell>
          <cell r="H44">
            <v>6</v>
          </cell>
          <cell r="I44">
            <v>28500</v>
          </cell>
          <cell r="J44">
            <v>180000</v>
          </cell>
          <cell r="K44">
            <v>0</v>
          </cell>
          <cell r="L44">
            <v>0</v>
          </cell>
          <cell r="M44">
            <v>87500</v>
          </cell>
          <cell r="N44">
            <v>0</v>
          </cell>
          <cell r="O44">
            <v>0</v>
          </cell>
          <cell r="P44">
            <v>0</v>
          </cell>
          <cell r="Q44">
            <v>0</v>
          </cell>
          <cell r="R44">
            <v>0</v>
          </cell>
          <cell r="S44">
            <v>0</v>
          </cell>
          <cell r="T44">
            <v>0</v>
          </cell>
          <cell r="U44">
            <v>0</v>
          </cell>
          <cell r="V44">
            <v>0</v>
          </cell>
          <cell r="W44">
            <v>0</v>
          </cell>
          <cell r="X44">
            <v>0</v>
          </cell>
          <cell r="Y44">
            <v>0</v>
          </cell>
          <cell r="Z44">
            <v>0</v>
          </cell>
          <cell r="AA44">
            <v>6</v>
          </cell>
          <cell r="AB44">
            <v>6</v>
          </cell>
          <cell r="AC44">
            <v>180000</v>
          </cell>
        </row>
        <row r="45">
          <cell r="A45">
            <v>36</v>
          </cell>
          <cell r="B45" t="str">
            <v>　金砂郷町</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37</v>
          </cell>
          <cell r="B46" t="str">
            <v>　大子町</v>
          </cell>
          <cell r="C46">
            <v>151500</v>
          </cell>
          <cell r="D46">
            <v>10000</v>
          </cell>
          <cell r="E46">
            <v>10000</v>
          </cell>
          <cell r="F46">
            <v>3000</v>
          </cell>
          <cell r="G46">
            <v>2600</v>
          </cell>
          <cell r="H46">
            <v>197100</v>
          </cell>
          <cell r="I46">
            <v>30000</v>
          </cell>
          <cell r="J46">
            <v>22</v>
          </cell>
          <cell r="K46">
            <v>34</v>
          </cell>
          <cell r="L46">
            <v>340000</v>
          </cell>
          <cell r="M46">
            <v>197100</v>
          </cell>
          <cell r="N46">
            <v>0</v>
          </cell>
          <cell r="O46">
            <v>0</v>
          </cell>
          <cell r="P46">
            <v>0</v>
          </cell>
          <cell r="Q46">
            <v>0</v>
          </cell>
          <cell r="R46">
            <v>0</v>
          </cell>
          <cell r="S46">
            <v>0</v>
          </cell>
          <cell r="T46">
            <v>0</v>
          </cell>
          <cell r="U46">
            <v>0</v>
          </cell>
          <cell r="V46">
            <v>0</v>
          </cell>
          <cell r="W46">
            <v>0</v>
          </cell>
          <cell r="X46">
            <v>0</v>
          </cell>
          <cell r="Y46">
            <v>0</v>
          </cell>
          <cell r="Z46">
            <v>0</v>
          </cell>
          <cell r="AA46">
            <v>22</v>
          </cell>
          <cell r="AB46">
            <v>34</v>
          </cell>
          <cell r="AC46">
            <v>340000</v>
          </cell>
          <cell r="AD46">
            <v>170000</v>
          </cell>
        </row>
        <row r="47">
          <cell r="A47">
            <v>38</v>
          </cell>
          <cell r="B47" t="str">
            <v>　十王町</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A48">
            <v>39</v>
          </cell>
          <cell r="B48" t="str">
            <v>　鉾田町</v>
          </cell>
          <cell r="C48">
            <v>8600</v>
          </cell>
          <cell r="D48">
            <v>15200</v>
          </cell>
          <cell r="E48">
            <v>8600</v>
          </cell>
          <cell r="F48">
            <v>0</v>
          </cell>
          <cell r="G48">
            <v>17</v>
          </cell>
          <cell r="H48">
            <v>17</v>
          </cell>
          <cell r="I48">
            <v>15200</v>
          </cell>
          <cell r="J48">
            <v>0</v>
          </cell>
          <cell r="K48">
            <v>0</v>
          </cell>
          <cell r="L48">
            <v>0</v>
          </cell>
          <cell r="M48">
            <v>23800</v>
          </cell>
          <cell r="N48">
            <v>0</v>
          </cell>
          <cell r="O48">
            <v>0</v>
          </cell>
          <cell r="P48">
            <v>0</v>
          </cell>
          <cell r="Q48">
            <v>0</v>
          </cell>
          <cell r="R48">
            <v>0</v>
          </cell>
          <cell r="S48">
            <v>0</v>
          </cell>
          <cell r="T48">
            <v>0</v>
          </cell>
          <cell r="U48">
            <v>0</v>
          </cell>
          <cell r="V48">
            <v>0</v>
          </cell>
          <cell r="W48">
            <v>0</v>
          </cell>
          <cell r="X48">
            <v>0</v>
          </cell>
          <cell r="Y48">
            <v>0</v>
          </cell>
          <cell r="Z48">
            <v>0</v>
          </cell>
          <cell r="AA48">
            <v>17</v>
          </cell>
          <cell r="AB48">
            <v>17</v>
          </cell>
          <cell r="AC48">
            <v>176000</v>
          </cell>
        </row>
        <row r="49">
          <cell r="A49">
            <v>40</v>
          </cell>
          <cell r="B49" t="str">
            <v>　神栖町</v>
          </cell>
          <cell r="C49">
            <v>46500</v>
          </cell>
          <cell r="D49">
            <v>45000</v>
          </cell>
          <cell r="E49">
            <v>1000</v>
          </cell>
          <cell r="F49">
            <v>3600</v>
          </cell>
          <cell r="G49">
            <v>3600</v>
          </cell>
          <cell r="H49">
            <v>100600</v>
          </cell>
          <cell r="I49">
            <v>4500</v>
          </cell>
          <cell r="J49">
            <v>11</v>
          </cell>
          <cell r="K49">
            <v>11</v>
          </cell>
          <cell r="L49">
            <v>210640</v>
          </cell>
          <cell r="M49">
            <v>100600</v>
          </cell>
          <cell r="N49">
            <v>0</v>
          </cell>
          <cell r="O49">
            <v>0</v>
          </cell>
          <cell r="P49">
            <v>0</v>
          </cell>
          <cell r="Q49">
            <v>0</v>
          </cell>
          <cell r="R49">
            <v>0</v>
          </cell>
          <cell r="S49">
            <v>0</v>
          </cell>
          <cell r="T49">
            <v>0</v>
          </cell>
          <cell r="U49">
            <v>0</v>
          </cell>
          <cell r="V49">
            <v>0</v>
          </cell>
          <cell r="W49">
            <v>0</v>
          </cell>
          <cell r="X49">
            <v>0</v>
          </cell>
          <cell r="Y49">
            <v>0</v>
          </cell>
          <cell r="Z49">
            <v>0</v>
          </cell>
          <cell r="AA49">
            <v>11</v>
          </cell>
          <cell r="AB49">
            <v>11</v>
          </cell>
          <cell r="AC49">
            <v>210640</v>
          </cell>
          <cell r="AD49">
            <v>11000</v>
          </cell>
        </row>
        <row r="50">
          <cell r="A50">
            <v>41</v>
          </cell>
          <cell r="B50" t="str">
            <v>　波崎町</v>
          </cell>
          <cell r="C50">
            <v>18000</v>
          </cell>
          <cell r="D50">
            <v>3000</v>
          </cell>
          <cell r="E50">
            <v>3000</v>
          </cell>
          <cell r="F50">
            <v>1280</v>
          </cell>
          <cell r="G50">
            <v>1280</v>
          </cell>
          <cell r="H50">
            <v>29280</v>
          </cell>
          <cell r="I50">
            <v>4000</v>
          </cell>
          <cell r="J50">
            <v>16</v>
          </cell>
          <cell r="K50">
            <v>16</v>
          </cell>
          <cell r="L50">
            <v>228900</v>
          </cell>
          <cell r="M50">
            <v>29280</v>
          </cell>
          <cell r="N50">
            <v>0</v>
          </cell>
          <cell r="O50">
            <v>0</v>
          </cell>
          <cell r="P50">
            <v>0</v>
          </cell>
          <cell r="Q50">
            <v>0</v>
          </cell>
          <cell r="R50">
            <v>0</v>
          </cell>
          <cell r="S50">
            <v>0</v>
          </cell>
          <cell r="T50">
            <v>0</v>
          </cell>
          <cell r="U50">
            <v>0</v>
          </cell>
          <cell r="V50">
            <v>0</v>
          </cell>
          <cell r="W50">
            <v>0</v>
          </cell>
          <cell r="X50">
            <v>0</v>
          </cell>
          <cell r="Y50">
            <v>0</v>
          </cell>
          <cell r="Z50">
            <v>0</v>
          </cell>
          <cell r="AA50">
            <v>16</v>
          </cell>
          <cell r="AB50">
            <v>16</v>
          </cell>
          <cell r="AC50">
            <v>228900</v>
          </cell>
        </row>
        <row r="51">
          <cell r="A51">
            <v>42</v>
          </cell>
          <cell r="B51" t="str">
            <v>　麻生町</v>
          </cell>
          <cell r="C51">
            <v>18000</v>
          </cell>
          <cell r="D51">
            <v>480</v>
          </cell>
          <cell r="E51">
            <v>10000</v>
          </cell>
          <cell r="F51">
            <v>28480</v>
          </cell>
          <cell r="G51">
            <v>480</v>
          </cell>
          <cell r="H51">
            <v>17</v>
          </cell>
          <cell r="I51">
            <v>10000</v>
          </cell>
          <cell r="J51">
            <v>100000</v>
          </cell>
          <cell r="K51">
            <v>0</v>
          </cell>
          <cell r="L51">
            <v>0</v>
          </cell>
          <cell r="M51">
            <v>28480</v>
          </cell>
          <cell r="N51">
            <v>0</v>
          </cell>
          <cell r="O51">
            <v>0</v>
          </cell>
          <cell r="P51">
            <v>0</v>
          </cell>
          <cell r="Q51">
            <v>0</v>
          </cell>
          <cell r="R51">
            <v>0</v>
          </cell>
          <cell r="S51">
            <v>0</v>
          </cell>
          <cell r="T51">
            <v>0</v>
          </cell>
          <cell r="U51">
            <v>0</v>
          </cell>
          <cell r="V51">
            <v>0</v>
          </cell>
          <cell r="W51">
            <v>0</v>
          </cell>
          <cell r="X51">
            <v>0</v>
          </cell>
          <cell r="Y51">
            <v>0</v>
          </cell>
          <cell r="Z51">
            <v>0</v>
          </cell>
          <cell r="AA51">
            <v>17</v>
          </cell>
          <cell r="AB51">
            <v>17</v>
          </cell>
          <cell r="AC51">
            <v>100000</v>
          </cell>
        </row>
        <row r="52">
          <cell r="A52">
            <v>43</v>
          </cell>
          <cell r="B52" t="str">
            <v>　北浦町</v>
          </cell>
          <cell r="C52">
            <v>40000</v>
          </cell>
          <cell r="D52">
            <v>5250</v>
          </cell>
          <cell r="E52">
            <v>5250</v>
          </cell>
          <cell r="F52">
            <v>21000</v>
          </cell>
          <cell r="G52">
            <v>1600</v>
          </cell>
          <cell r="H52">
            <v>0</v>
          </cell>
          <cell r="I52">
            <v>21000</v>
          </cell>
          <cell r="J52">
            <v>7</v>
          </cell>
          <cell r="K52">
            <v>110000</v>
          </cell>
          <cell r="L52">
            <v>14000</v>
          </cell>
          <cell r="M52">
            <v>67850</v>
          </cell>
          <cell r="N52">
            <v>0</v>
          </cell>
          <cell r="O52">
            <v>0</v>
          </cell>
          <cell r="P52">
            <v>0</v>
          </cell>
          <cell r="Q52">
            <v>0</v>
          </cell>
          <cell r="R52">
            <v>0</v>
          </cell>
          <cell r="S52">
            <v>0</v>
          </cell>
          <cell r="T52">
            <v>0</v>
          </cell>
          <cell r="U52">
            <v>0</v>
          </cell>
          <cell r="V52">
            <v>0</v>
          </cell>
          <cell r="W52">
            <v>0</v>
          </cell>
          <cell r="X52">
            <v>0</v>
          </cell>
          <cell r="Y52">
            <v>0</v>
          </cell>
          <cell r="Z52">
            <v>0</v>
          </cell>
          <cell r="AA52">
            <v>7</v>
          </cell>
          <cell r="AB52">
            <v>7</v>
          </cell>
          <cell r="AC52">
            <v>110000</v>
          </cell>
          <cell r="AD52">
            <v>14000</v>
          </cell>
        </row>
        <row r="53">
          <cell r="A53">
            <v>44</v>
          </cell>
          <cell r="B53" t="str">
            <v>　玉造町</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A54">
            <v>45</v>
          </cell>
          <cell r="B54" t="str">
            <v>　江戸崎町</v>
          </cell>
          <cell r="C54">
            <v>20000</v>
          </cell>
          <cell r="D54">
            <v>20000</v>
          </cell>
          <cell r="E54">
            <v>5</v>
          </cell>
          <cell r="F54">
            <v>20</v>
          </cell>
          <cell r="G54">
            <v>75000</v>
          </cell>
          <cell r="H54">
            <v>75000</v>
          </cell>
          <cell r="I54">
            <v>20000</v>
          </cell>
          <cell r="J54">
            <v>7</v>
          </cell>
          <cell r="K54">
            <v>105000</v>
          </cell>
          <cell r="L54">
            <v>0</v>
          </cell>
          <cell r="M54">
            <v>20000</v>
          </cell>
          <cell r="N54">
            <v>5</v>
          </cell>
          <cell r="O54">
            <v>20</v>
          </cell>
          <cell r="P54">
            <v>75000</v>
          </cell>
          <cell r="Q54">
            <v>0</v>
          </cell>
          <cell r="R54">
            <v>0</v>
          </cell>
          <cell r="S54">
            <v>0</v>
          </cell>
          <cell r="T54">
            <v>0</v>
          </cell>
          <cell r="U54">
            <v>0</v>
          </cell>
          <cell r="V54">
            <v>0</v>
          </cell>
          <cell r="W54">
            <v>0</v>
          </cell>
          <cell r="X54">
            <v>0</v>
          </cell>
          <cell r="Y54">
            <v>0</v>
          </cell>
          <cell r="Z54">
            <v>75000</v>
          </cell>
          <cell r="AA54">
            <v>7</v>
          </cell>
          <cell r="AB54">
            <v>7</v>
          </cell>
          <cell r="AC54">
            <v>105000</v>
          </cell>
        </row>
        <row r="55">
          <cell r="A55">
            <v>46</v>
          </cell>
          <cell r="B55" t="str">
            <v>　阿見町</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A56">
            <v>47</v>
          </cell>
          <cell r="B56" t="str">
            <v>　新利根町</v>
          </cell>
          <cell r="C56">
            <v>500</v>
          </cell>
          <cell r="D56">
            <v>800</v>
          </cell>
          <cell r="E56">
            <v>500</v>
          </cell>
          <cell r="F56">
            <v>5300</v>
          </cell>
          <cell r="G56">
            <v>800</v>
          </cell>
          <cell r="H56">
            <v>3</v>
          </cell>
          <cell r="I56">
            <v>4000</v>
          </cell>
          <cell r="J56">
            <v>18000</v>
          </cell>
          <cell r="K56">
            <v>0</v>
          </cell>
          <cell r="L56">
            <v>0</v>
          </cell>
          <cell r="M56">
            <v>5300</v>
          </cell>
          <cell r="N56">
            <v>0</v>
          </cell>
          <cell r="O56">
            <v>0</v>
          </cell>
          <cell r="P56">
            <v>0</v>
          </cell>
          <cell r="Q56">
            <v>0</v>
          </cell>
          <cell r="R56">
            <v>0</v>
          </cell>
          <cell r="S56">
            <v>0</v>
          </cell>
          <cell r="T56">
            <v>0</v>
          </cell>
          <cell r="U56">
            <v>0</v>
          </cell>
          <cell r="V56">
            <v>0</v>
          </cell>
          <cell r="W56">
            <v>0</v>
          </cell>
          <cell r="X56">
            <v>0</v>
          </cell>
          <cell r="Y56">
            <v>0</v>
          </cell>
          <cell r="Z56">
            <v>0</v>
          </cell>
          <cell r="AA56">
            <v>3</v>
          </cell>
          <cell r="AB56">
            <v>3</v>
          </cell>
          <cell r="AC56">
            <v>18000</v>
          </cell>
        </row>
        <row r="57">
          <cell r="A57">
            <v>48</v>
          </cell>
          <cell r="B57" t="str">
            <v>　河内町</v>
          </cell>
          <cell r="C57">
            <v>52000</v>
          </cell>
          <cell r="D57">
            <v>30000</v>
          </cell>
          <cell r="E57">
            <v>52000</v>
          </cell>
          <cell r="F57">
            <v>30000</v>
          </cell>
          <cell r="G57">
            <v>0</v>
          </cell>
          <cell r="H57">
            <v>9</v>
          </cell>
          <cell r="I57">
            <v>6000</v>
          </cell>
          <cell r="J57">
            <v>80000</v>
          </cell>
          <cell r="K57">
            <v>0</v>
          </cell>
          <cell r="L57">
            <v>0</v>
          </cell>
          <cell r="M57">
            <v>88000</v>
          </cell>
          <cell r="N57">
            <v>0</v>
          </cell>
          <cell r="O57">
            <v>0</v>
          </cell>
          <cell r="P57">
            <v>0</v>
          </cell>
          <cell r="Q57">
            <v>0</v>
          </cell>
          <cell r="R57">
            <v>0</v>
          </cell>
          <cell r="S57">
            <v>0</v>
          </cell>
          <cell r="T57">
            <v>0</v>
          </cell>
          <cell r="U57">
            <v>0</v>
          </cell>
          <cell r="V57">
            <v>0</v>
          </cell>
          <cell r="W57">
            <v>0</v>
          </cell>
          <cell r="X57">
            <v>0</v>
          </cell>
          <cell r="Y57">
            <v>0</v>
          </cell>
          <cell r="Z57">
            <v>0</v>
          </cell>
          <cell r="AA57">
            <v>9</v>
          </cell>
          <cell r="AB57">
            <v>9</v>
          </cell>
          <cell r="AC57">
            <v>80000</v>
          </cell>
        </row>
        <row r="58">
          <cell r="A58">
            <v>49</v>
          </cell>
          <cell r="B58" t="str">
            <v>　東町</v>
          </cell>
          <cell r="C58">
            <v>0</v>
          </cell>
          <cell r="D58">
            <v>0</v>
          </cell>
          <cell r="E58">
            <v>5</v>
          </cell>
          <cell r="F58">
            <v>5</v>
          </cell>
          <cell r="G58">
            <v>100000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5</v>
          </cell>
          <cell r="AB58">
            <v>5</v>
          </cell>
          <cell r="AC58">
            <v>100000</v>
          </cell>
        </row>
        <row r="59">
          <cell r="A59">
            <v>50</v>
          </cell>
          <cell r="B59" t="str">
            <v>　霞ヶ浦町</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51</v>
          </cell>
          <cell r="B60" t="str">
            <v>　八郷町</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row>
        <row r="61">
          <cell r="A61">
            <v>52</v>
          </cell>
          <cell r="B61" t="str">
            <v>　千代田町</v>
          </cell>
          <cell r="C61">
            <v>0</v>
          </cell>
          <cell r="D61">
            <v>0</v>
          </cell>
          <cell r="E61">
            <v>6</v>
          </cell>
          <cell r="F61">
            <v>6</v>
          </cell>
          <cell r="G61">
            <v>60000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6</v>
          </cell>
          <cell r="AB61">
            <v>6</v>
          </cell>
          <cell r="AC61">
            <v>60000</v>
          </cell>
        </row>
        <row r="62">
          <cell r="A62">
            <v>53</v>
          </cell>
          <cell r="B62" t="str">
            <v>　伊奈町</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54</v>
          </cell>
          <cell r="B63" t="str">
            <v>　関城町</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55</v>
          </cell>
          <cell r="B64" t="str">
            <v>　明野町</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row>
        <row r="65">
          <cell r="A65">
            <v>56</v>
          </cell>
          <cell r="B65" t="str">
            <v>　真壁町</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57</v>
          </cell>
          <cell r="B66" t="str">
            <v>　協和町</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row>
        <row r="67">
          <cell r="A67">
            <v>58</v>
          </cell>
          <cell r="B67" t="str">
            <v>　八千代町</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A68">
            <v>59</v>
          </cell>
          <cell r="B68" t="str">
            <v>　石下町</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A69">
            <v>60</v>
          </cell>
          <cell r="B69" t="str">
            <v>　総和町</v>
          </cell>
          <cell r="C69">
            <v>2400</v>
          </cell>
          <cell r="D69">
            <v>1600</v>
          </cell>
          <cell r="E69">
            <v>2400</v>
          </cell>
          <cell r="F69">
            <v>29600</v>
          </cell>
          <cell r="G69">
            <v>1600</v>
          </cell>
          <cell r="H69">
            <v>14</v>
          </cell>
          <cell r="I69">
            <v>25600</v>
          </cell>
          <cell r="J69">
            <v>220000</v>
          </cell>
          <cell r="K69">
            <v>0</v>
          </cell>
          <cell r="L69">
            <v>0</v>
          </cell>
          <cell r="M69">
            <v>29600</v>
          </cell>
          <cell r="N69">
            <v>0</v>
          </cell>
          <cell r="O69">
            <v>0</v>
          </cell>
          <cell r="P69">
            <v>0</v>
          </cell>
          <cell r="Q69">
            <v>0</v>
          </cell>
          <cell r="R69">
            <v>0</v>
          </cell>
          <cell r="S69">
            <v>0</v>
          </cell>
          <cell r="T69">
            <v>0</v>
          </cell>
          <cell r="U69">
            <v>0</v>
          </cell>
          <cell r="V69">
            <v>0</v>
          </cell>
          <cell r="W69">
            <v>0</v>
          </cell>
          <cell r="X69">
            <v>0</v>
          </cell>
          <cell r="Y69">
            <v>0</v>
          </cell>
          <cell r="Z69">
            <v>0</v>
          </cell>
          <cell r="AA69">
            <v>14</v>
          </cell>
          <cell r="AB69">
            <v>22</v>
          </cell>
          <cell r="AC69">
            <v>220000</v>
          </cell>
        </row>
        <row r="70">
          <cell r="A70">
            <v>61</v>
          </cell>
          <cell r="B70" t="str">
            <v>　五霞町</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62</v>
          </cell>
          <cell r="B71" t="str">
            <v>　三和町</v>
          </cell>
          <cell r="C71">
            <v>11000</v>
          </cell>
          <cell r="D71">
            <v>9000</v>
          </cell>
          <cell r="E71">
            <v>11000</v>
          </cell>
          <cell r="F71">
            <v>0</v>
          </cell>
          <cell r="G71">
            <v>10</v>
          </cell>
          <cell r="H71">
            <v>10</v>
          </cell>
          <cell r="I71">
            <v>9000</v>
          </cell>
          <cell r="J71">
            <v>0</v>
          </cell>
          <cell r="K71">
            <v>0</v>
          </cell>
          <cell r="L71">
            <v>0</v>
          </cell>
          <cell r="M71">
            <v>20000</v>
          </cell>
          <cell r="N71">
            <v>0</v>
          </cell>
          <cell r="O71">
            <v>0</v>
          </cell>
          <cell r="P71">
            <v>0</v>
          </cell>
          <cell r="Q71">
            <v>0</v>
          </cell>
          <cell r="R71">
            <v>0</v>
          </cell>
          <cell r="S71">
            <v>0</v>
          </cell>
          <cell r="T71">
            <v>0</v>
          </cell>
          <cell r="U71">
            <v>0</v>
          </cell>
          <cell r="V71">
            <v>0</v>
          </cell>
          <cell r="W71">
            <v>0</v>
          </cell>
          <cell r="X71">
            <v>0</v>
          </cell>
          <cell r="Y71">
            <v>0</v>
          </cell>
          <cell r="Z71">
            <v>0</v>
          </cell>
          <cell r="AA71">
            <v>10</v>
          </cell>
          <cell r="AB71">
            <v>10</v>
          </cell>
          <cell r="AC71">
            <v>200000</v>
          </cell>
        </row>
        <row r="72">
          <cell r="A72">
            <v>63</v>
          </cell>
          <cell r="B72" t="str">
            <v>　猿島町</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64</v>
          </cell>
          <cell r="B73" t="str">
            <v>　境町</v>
          </cell>
          <cell r="C73">
            <v>42000</v>
          </cell>
          <cell r="D73">
            <v>5000</v>
          </cell>
          <cell r="E73">
            <v>5000</v>
          </cell>
          <cell r="F73">
            <v>42000</v>
          </cell>
          <cell r="G73">
            <v>4000</v>
          </cell>
          <cell r="H73">
            <v>0</v>
          </cell>
          <cell r="I73">
            <v>42000</v>
          </cell>
          <cell r="J73">
            <v>10</v>
          </cell>
          <cell r="K73">
            <v>310000</v>
          </cell>
          <cell r="L73">
            <v>22000</v>
          </cell>
          <cell r="M73">
            <v>93000</v>
          </cell>
          <cell r="N73">
            <v>0</v>
          </cell>
          <cell r="O73">
            <v>0</v>
          </cell>
          <cell r="P73">
            <v>0</v>
          </cell>
          <cell r="Q73">
            <v>0</v>
          </cell>
          <cell r="R73">
            <v>0</v>
          </cell>
          <cell r="S73">
            <v>0</v>
          </cell>
          <cell r="T73">
            <v>0</v>
          </cell>
          <cell r="U73">
            <v>0</v>
          </cell>
          <cell r="V73">
            <v>0</v>
          </cell>
          <cell r="W73">
            <v>0</v>
          </cell>
          <cell r="X73">
            <v>0</v>
          </cell>
          <cell r="Y73">
            <v>0</v>
          </cell>
          <cell r="Z73">
            <v>0</v>
          </cell>
          <cell r="AA73">
            <v>10</v>
          </cell>
          <cell r="AB73">
            <v>10</v>
          </cell>
          <cell r="AC73">
            <v>310000</v>
          </cell>
          <cell r="AD73">
            <v>22000</v>
          </cell>
        </row>
        <row r="74">
          <cell r="A74">
            <v>65</v>
          </cell>
          <cell r="B74" t="str">
            <v>　藤代町</v>
          </cell>
          <cell r="C74">
            <v>0</v>
          </cell>
          <cell r="D74">
            <v>0</v>
          </cell>
          <cell r="E74">
            <v>9</v>
          </cell>
          <cell r="F74">
            <v>9</v>
          </cell>
          <cell r="G74">
            <v>180000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9</v>
          </cell>
          <cell r="AB74">
            <v>9</v>
          </cell>
          <cell r="AC74">
            <v>180000</v>
          </cell>
        </row>
        <row r="75">
          <cell r="A75">
            <v>66</v>
          </cell>
          <cell r="B75" t="str">
            <v>　利根町</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小　　計</v>
          </cell>
          <cell r="C76">
            <v>489500</v>
          </cell>
          <cell r="D76">
            <v>48000</v>
          </cell>
          <cell r="E76">
            <v>166504</v>
          </cell>
          <cell r="F76">
            <v>33000</v>
          </cell>
          <cell r="G76">
            <v>34360</v>
          </cell>
          <cell r="H76">
            <v>0</v>
          </cell>
          <cell r="I76">
            <v>235300</v>
          </cell>
          <cell r="J76">
            <v>0</v>
          </cell>
          <cell r="K76">
            <v>0</v>
          </cell>
          <cell r="L76">
            <v>0</v>
          </cell>
          <cell r="M76">
            <v>1006664</v>
          </cell>
          <cell r="N76">
            <v>5</v>
          </cell>
          <cell r="O76">
            <v>20</v>
          </cell>
          <cell r="P76">
            <v>75000</v>
          </cell>
          <cell r="Q76">
            <v>0</v>
          </cell>
          <cell r="R76">
            <v>0</v>
          </cell>
          <cell r="S76">
            <v>0</v>
          </cell>
          <cell r="T76">
            <v>0</v>
          </cell>
          <cell r="U76">
            <v>0</v>
          </cell>
          <cell r="V76">
            <v>0</v>
          </cell>
          <cell r="W76">
            <v>0</v>
          </cell>
          <cell r="X76">
            <v>0</v>
          </cell>
          <cell r="Y76">
            <v>0</v>
          </cell>
          <cell r="Z76">
            <v>75000</v>
          </cell>
          <cell r="AA76">
            <v>239</v>
          </cell>
          <cell r="AB76">
            <v>262</v>
          </cell>
          <cell r="AC76">
            <v>3768540</v>
          </cell>
          <cell r="AD76">
            <v>221400</v>
          </cell>
        </row>
        <row r="77">
          <cell r="M77">
            <v>0</v>
          </cell>
          <cell r="N77">
            <v>0</v>
          </cell>
          <cell r="O77">
            <v>0</v>
          </cell>
          <cell r="P77">
            <v>0</v>
          </cell>
          <cell r="Q77">
            <v>0</v>
          </cell>
          <cell r="R77">
            <v>0</v>
          </cell>
          <cell r="S77">
            <v>0</v>
          </cell>
          <cell r="T77">
            <v>0</v>
          </cell>
          <cell r="U77">
            <v>0</v>
          </cell>
          <cell r="V77">
            <v>0</v>
          </cell>
          <cell r="W77">
            <v>0</v>
          </cell>
          <cell r="X77">
            <v>0</v>
          </cell>
          <cell r="Y77">
            <v>0</v>
          </cell>
          <cell r="Z77">
            <v>0</v>
          </cell>
        </row>
        <row r="78">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67</v>
          </cell>
          <cell r="B80" t="str">
            <v>　桂村</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68</v>
          </cell>
          <cell r="B81" t="str">
            <v>　御前山村</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69</v>
          </cell>
          <cell r="B82" t="str">
            <v>　七会村</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70</v>
          </cell>
          <cell r="B83" t="str">
            <v>　東海村</v>
          </cell>
          <cell r="C83">
            <v>13700</v>
          </cell>
          <cell r="D83">
            <v>14400</v>
          </cell>
          <cell r="E83">
            <v>13700</v>
          </cell>
          <cell r="F83">
            <v>0</v>
          </cell>
          <cell r="G83">
            <v>8</v>
          </cell>
          <cell r="H83">
            <v>8</v>
          </cell>
          <cell r="I83">
            <v>14400</v>
          </cell>
          <cell r="J83">
            <v>0</v>
          </cell>
          <cell r="K83">
            <v>0</v>
          </cell>
          <cell r="L83">
            <v>0</v>
          </cell>
          <cell r="M83">
            <v>28100</v>
          </cell>
          <cell r="N83">
            <v>0</v>
          </cell>
          <cell r="O83">
            <v>0</v>
          </cell>
          <cell r="P83">
            <v>0</v>
          </cell>
          <cell r="Q83">
            <v>0</v>
          </cell>
          <cell r="R83">
            <v>0</v>
          </cell>
          <cell r="S83">
            <v>0</v>
          </cell>
          <cell r="T83">
            <v>0</v>
          </cell>
          <cell r="U83">
            <v>0</v>
          </cell>
          <cell r="V83">
            <v>0</v>
          </cell>
          <cell r="W83">
            <v>0</v>
          </cell>
          <cell r="X83">
            <v>0</v>
          </cell>
          <cell r="Y83">
            <v>0</v>
          </cell>
          <cell r="Z83">
            <v>0</v>
          </cell>
          <cell r="AA83">
            <v>8</v>
          </cell>
          <cell r="AB83">
            <v>8</v>
          </cell>
          <cell r="AC83">
            <v>108000</v>
          </cell>
        </row>
        <row r="84">
          <cell r="A84">
            <v>71</v>
          </cell>
          <cell r="B84" t="str">
            <v>　美和村</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72</v>
          </cell>
          <cell r="B85" t="str">
            <v>　緒川村</v>
          </cell>
          <cell r="C85">
            <v>0</v>
          </cell>
          <cell r="D85">
            <v>0</v>
          </cell>
          <cell r="E85">
            <v>3</v>
          </cell>
          <cell r="F85">
            <v>3</v>
          </cell>
          <cell r="G85">
            <v>90000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3</v>
          </cell>
          <cell r="AB85">
            <v>3</v>
          </cell>
          <cell r="AC85">
            <v>90000</v>
          </cell>
        </row>
        <row r="86">
          <cell r="A86">
            <v>73</v>
          </cell>
          <cell r="B86" t="str">
            <v>　水府村</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74</v>
          </cell>
          <cell r="B87" t="str">
            <v>　里美村</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75</v>
          </cell>
          <cell r="B88" t="str">
            <v>　旭村</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76</v>
          </cell>
          <cell r="B89" t="str">
            <v>　大洋村</v>
          </cell>
          <cell r="C89">
            <v>0</v>
          </cell>
          <cell r="D89">
            <v>0</v>
          </cell>
          <cell r="E89">
            <v>10</v>
          </cell>
          <cell r="F89">
            <v>10</v>
          </cell>
          <cell r="G89">
            <v>200000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10</v>
          </cell>
          <cell r="AB89">
            <v>10</v>
          </cell>
          <cell r="AC89">
            <v>200000</v>
          </cell>
        </row>
        <row r="90">
          <cell r="A90">
            <v>77</v>
          </cell>
          <cell r="B90" t="str">
            <v>　美浦村</v>
          </cell>
          <cell r="C90">
            <v>50000</v>
          </cell>
          <cell r="D90">
            <v>1600</v>
          </cell>
          <cell r="E90">
            <v>4000</v>
          </cell>
          <cell r="F90">
            <v>55600</v>
          </cell>
          <cell r="G90">
            <v>1600</v>
          </cell>
          <cell r="H90">
            <v>9</v>
          </cell>
          <cell r="I90">
            <v>4000</v>
          </cell>
          <cell r="J90">
            <v>90000</v>
          </cell>
          <cell r="K90">
            <v>18000</v>
          </cell>
          <cell r="L90">
            <v>0</v>
          </cell>
          <cell r="M90">
            <v>55600</v>
          </cell>
          <cell r="N90">
            <v>0</v>
          </cell>
          <cell r="O90">
            <v>0</v>
          </cell>
          <cell r="P90">
            <v>0</v>
          </cell>
          <cell r="Q90">
            <v>0</v>
          </cell>
          <cell r="R90">
            <v>0</v>
          </cell>
          <cell r="S90">
            <v>0</v>
          </cell>
          <cell r="T90">
            <v>0</v>
          </cell>
          <cell r="U90">
            <v>0</v>
          </cell>
          <cell r="V90">
            <v>0</v>
          </cell>
          <cell r="W90">
            <v>0</v>
          </cell>
          <cell r="X90">
            <v>0</v>
          </cell>
          <cell r="Y90">
            <v>0</v>
          </cell>
          <cell r="Z90">
            <v>0</v>
          </cell>
          <cell r="AA90">
            <v>9</v>
          </cell>
          <cell r="AB90">
            <v>9</v>
          </cell>
          <cell r="AC90">
            <v>90000</v>
          </cell>
          <cell r="AD90">
            <v>18000</v>
          </cell>
        </row>
        <row r="91">
          <cell r="A91">
            <v>78</v>
          </cell>
          <cell r="B91" t="str">
            <v>　桜川村</v>
          </cell>
          <cell r="C91">
            <v>74000</v>
          </cell>
          <cell r="D91">
            <v>2000</v>
          </cell>
          <cell r="E91">
            <v>2000</v>
          </cell>
          <cell r="F91">
            <v>95200</v>
          </cell>
          <cell r="G91">
            <v>0</v>
          </cell>
          <cell r="H91">
            <v>4</v>
          </cell>
          <cell r="I91">
            <v>19200</v>
          </cell>
          <cell r="J91">
            <v>80000</v>
          </cell>
          <cell r="K91">
            <v>4400</v>
          </cell>
          <cell r="L91">
            <v>0</v>
          </cell>
          <cell r="M91">
            <v>95200</v>
          </cell>
          <cell r="N91">
            <v>0</v>
          </cell>
          <cell r="O91">
            <v>0</v>
          </cell>
          <cell r="P91">
            <v>0</v>
          </cell>
          <cell r="Q91">
            <v>0</v>
          </cell>
          <cell r="R91">
            <v>0</v>
          </cell>
          <cell r="S91">
            <v>0</v>
          </cell>
          <cell r="T91">
            <v>0</v>
          </cell>
          <cell r="U91">
            <v>0</v>
          </cell>
          <cell r="V91">
            <v>0</v>
          </cell>
          <cell r="W91">
            <v>0</v>
          </cell>
          <cell r="X91">
            <v>0</v>
          </cell>
          <cell r="Y91">
            <v>0</v>
          </cell>
          <cell r="Z91">
            <v>0</v>
          </cell>
          <cell r="AA91">
            <v>4</v>
          </cell>
          <cell r="AB91">
            <v>4</v>
          </cell>
          <cell r="AC91">
            <v>80000</v>
          </cell>
          <cell r="AD91">
            <v>4400</v>
          </cell>
        </row>
        <row r="92">
          <cell r="A92">
            <v>79</v>
          </cell>
          <cell r="B92" t="str">
            <v>　玉里村</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80</v>
          </cell>
          <cell r="B93" t="str">
            <v>　新治村</v>
          </cell>
          <cell r="C93">
            <v>0</v>
          </cell>
          <cell r="D93">
            <v>0</v>
          </cell>
          <cell r="E93">
            <v>3</v>
          </cell>
          <cell r="F93">
            <v>3</v>
          </cell>
          <cell r="G93">
            <v>30000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3</v>
          </cell>
          <cell r="AB93">
            <v>3</v>
          </cell>
          <cell r="AC93">
            <v>30000</v>
          </cell>
        </row>
        <row r="94">
          <cell r="A94">
            <v>81</v>
          </cell>
          <cell r="B94" t="str">
            <v>　谷和原村</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row>
        <row r="95">
          <cell r="A95">
            <v>82</v>
          </cell>
          <cell r="B95" t="str">
            <v>　大和村</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83</v>
          </cell>
          <cell r="B96" t="str">
            <v>　千代川村</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row>
        <row r="97">
          <cell r="B97" t="str">
            <v>小　　計</v>
          </cell>
          <cell r="C97">
            <v>124000</v>
          </cell>
          <cell r="D97">
            <v>0</v>
          </cell>
          <cell r="E97">
            <v>15700</v>
          </cell>
          <cell r="F97">
            <v>0</v>
          </cell>
          <cell r="G97">
            <v>1600</v>
          </cell>
          <cell r="H97">
            <v>0</v>
          </cell>
          <cell r="I97">
            <v>37600</v>
          </cell>
          <cell r="J97">
            <v>0</v>
          </cell>
          <cell r="K97">
            <v>0</v>
          </cell>
          <cell r="L97">
            <v>0</v>
          </cell>
          <cell r="M97">
            <v>178900</v>
          </cell>
          <cell r="N97">
            <v>0</v>
          </cell>
          <cell r="O97">
            <v>0</v>
          </cell>
          <cell r="P97">
            <v>0</v>
          </cell>
          <cell r="Q97">
            <v>0</v>
          </cell>
          <cell r="R97">
            <v>0</v>
          </cell>
          <cell r="S97">
            <v>0</v>
          </cell>
          <cell r="T97">
            <v>0</v>
          </cell>
          <cell r="U97">
            <v>0</v>
          </cell>
          <cell r="V97">
            <v>0</v>
          </cell>
          <cell r="W97">
            <v>0</v>
          </cell>
          <cell r="X97">
            <v>0</v>
          </cell>
          <cell r="Y97">
            <v>0</v>
          </cell>
          <cell r="Z97">
            <v>0</v>
          </cell>
          <cell r="AA97">
            <v>37</v>
          </cell>
          <cell r="AB97">
            <v>37</v>
          </cell>
          <cell r="AC97">
            <v>598000</v>
          </cell>
          <cell r="AD97">
            <v>22400</v>
          </cell>
        </row>
        <row r="98">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1</v>
          </cell>
          <cell r="B99" t="str">
            <v>ニューライフカシマ</v>
          </cell>
          <cell r="C99">
            <v>0</v>
          </cell>
          <cell r="D99">
            <v>0</v>
          </cell>
          <cell r="E99">
            <v>12</v>
          </cell>
          <cell r="F99">
            <v>12</v>
          </cell>
          <cell r="G99">
            <v>120000</v>
          </cell>
          <cell r="H99">
            <v>40000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12</v>
          </cell>
          <cell r="AB99">
            <v>12</v>
          </cell>
          <cell r="AC99">
            <v>120000</v>
          </cell>
          <cell r="AD99">
            <v>40000</v>
          </cell>
        </row>
        <row r="100">
          <cell r="A100">
            <v>2</v>
          </cell>
          <cell r="B100" t="str">
            <v>スカイスポーツ取手</v>
          </cell>
          <cell r="C100">
            <v>0</v>
          </cell>
          <cell r="D100">
            <v>0</v>
          </cell>
          <cell r="E100">
            <v>4</v>
          </cell>
          <cell r="F100">
            <v>4</v>
          </cell>
          <cell r="G100">
            <v>65000</v>
          </cell>
          <cell r="H100">
            <v>11000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4</v>
          </cell>
          <cell r="AB100">
            <v>4</v>
          </cell>
          <cell r="AC100">
            <v>65000</v>
          </cell>
          <cell r="AD100">
            <v>11000</v>
          </cell>
        </row>
        <row r="101">
          <cell r="A101">
            <v>3</v>
          </cell>
          <cell r="B101" t="str">
            <v>ふれあい坂下</v>
          </cell>
          <cell r="C101">
            <v>0</v>
          </cell>
          <cell r="D101">
            <v>0</v>
          </cell>
          <cell r="E101">
            <v>7</v>
          </cell>
          <cell r="F101">
            <v>7</v>
          </cell>
          <cell r="G101">
            <v>80000</v>
          </cell>
          <cell r="H101">
            <v>133000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7</v>
          </cell>
          <cell r="AB101">
            <v>7</v>
          </cell>
          <cell r="AC101">
            <v>80000</v>
          </cell>
          <cell r="AD101">
            <v>133000</v>
          </cell>
        </row>
        <row r="102">
          <cell r="A102">
            <v>4</v>
          </cell>
          <cell r="B102" t="str">
            <v>未来の子ども</v>
          </cell>
          <cell r="C102">
            <v>0</v>
          </cell>
          <cell r="D102">
            <v>0</v>
          </cell>
          <cell r="E102">
            <v>6</v>
          </cell>
          <cell r="F102">
            <v>6</v>
          </cell>
          <cell r="G102">
            <v>150000</v>
          </cell>
          <cell r="H102">
            <v>13940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6</v>
          </cell>
          <cell r="AB102">
            <v>6</v>
          </cell>
          <cell r="AC102">
            <v>150000</v>
          </cell>
          <cell r="AD102">
            <v>13940</v>
          </cell>
        </row>
        <row r="103">
          <cell r="A103">
            <v>5</v>
          </cell>
          <cell r="B103" t="str">
            <v>水戸こどもの劇場</v>
          </cell>
          <cell r="C103">
            <v>0</v>
          </cell>
          <cell r="D103">
            <v>0</v>
          </cell>
          <cell r="E103">
            <v>13</v>
          </cell>
          <cell r="F103">
            <v>13</v>
          </cell>
          <cell r="G103">
            <v>260000</v>
          </cell>
          <cell r="H103">
            <v>26000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13</v>
          </cell>
          <cell r="AB103">
            <v>13</v>
          </cell>
          <cell r="AC103">
            <v>260000</v>
          </cell>
          <cell r="AD103">
            <v>26000</v>
          </cell>
        </row>
        <row r="104">
          <cell r="B104" t="str">
            <v>小計</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42</v>
          </cell>
          <cell r="AB104">
            <v>42</v>
          </cell>
          <cell r="AC104">
            <v>675000</v>
          </cell>
          <cell r="AD104">
            <v>223940</v>
          </cell>
        </row>
        <row r="105">
          <cell r="B105" t="str">
            <v>市町村等計</v>
          </cell>
          <cell r="C105">
            <v>795100</v>
          </cell>
          <cell r="D105">
            <v>56000</v>
          </cell>
          <cell r="E105">
            <v>238804</v>
          </cell>
          <cell r="F105">
            <v>153000</v>
          </cell>
          <cell r="G105">
            <v>61400</v>
          </cell>
          <cell r="H105">
            <v>2000</v>
          </cell>
          <cell r="I105">
            <v>344317</v>
          </cell>
          <cell r="J105">
            <v>0</v>
          </cell>
          <cell r="K105">
            <v>0</v>
          </cell>
          <cell r="L105">
            <v>0</v>
          </cell>
          <cell r="M105">
            <v>1650621</v>
          </cell>
          <cell r="N105">
            <v>5</v>
          </cell>
          <cell r="O105">
            <v>20</v>
          </cell>
          <cell r="P105">
            <v>75000</v>
          </cell>
          <cell r="Q105">
            <v>0</v>
          </cell>
          <cell r="R105">
            <v>0</v>
          </cell>
          <cell r="S105">
            <v>0</v>
          </cell>
          <cell r="T105">
            <v>0</v>
          </cell>
          <cell r="U105">
            <v>0</v>
          </cell>
          <cell r="V105">
            <v>0</v>
          </cell>
          <cell r="W105">
            <v>0</v>
          </cell>
          <cell r="X105">
            <v>0</v>
          </cell>
          <cell r="Y105">
            <v>0</v>
          </cell>
          <cell r="Z105">
            <v>75000</v>
          </cell>
          <cell r="AA105">
            <v>511</v>
          </cell>
          <cell r="AB105">
            <v>535</v>
          </cell>
          <cell r="AC105">
            <v>7187540</v>
          </cell>
          <cell r="AD105">
            <v>469740</v>
          </cell>
        </row>
        <row r="106">
          <cell r="B106" t="str">
            <v>市町村等計</v>
          </cell>
          <cell r="C106">
            <v>795100</v>
          </cell>
          <cell r="D106">
            <v>56000</v>
          </cell>
          <cell r="E106">
            <v>238804</v>
          </cell>
          <cell r="F106">
            <v>153000</v>
          </cell>
          <cell r="G106">
            <v>61400</v>
          </cell>
          <cell r="H106">
            <v>2000</v>
          </cell>
          <cell r="I106">
            <v>344317</v>
          </cell>
          <cell r="J106">
            <v>0</v>
          </cell>
          <cell r="K106">
            <v>0</v>
          </cell>
          <cell r="L106">
            <v>0</v>
          </cell>
          <cell r="M106">
            <v>1650621</v>
          </cell>
          <cell r="N106">
            <v>5</v>
          </cell>
          <cell r="O106">
            <v>20</v>
          </cell>
          <cell r="P106">
            <v>75000</v>
          </cell>
          <cell r="Q106">
            <v>0</v>
          </cell>
          <cell r="R106">
            <v>0</v>
          </cell>
          <cell r="S106">
            <v>0</v>
          </cell>
          <cell r="T106">
            <v>0</v>
          </cell>
          <cell r="U106">
            <v>0</v>
          </cell>
          <cell r="V106">
            <v>0</v>
          </cell>
          <cell r="W106">
            <v>0</v>
          </cell>
          <cell r="X106">
            <v>0</v>
          </cell>
          <cell r="Y106">
            <v>0</v>
          </cell>
          <cell r="Z106">
            <v>75000</v>
          </cell>
          <cell r="AA106">
            <v>511</v>
          </cell>
          <cell r="AB106">
            <v>535</v>
          </cell>
          <cell r="AC106">
            <v>7187540</v>
          </cell>
          <cell r="AD106">
            <v>469740</v>
          </cell>
        </row>
        <row r="107">
          <cell r="B107" t="str">
            <v>茨城県</v>
          </cell>
          <cell r="C107">
            <v>164000</v>
          </cell>
          <cell r="D107">
            <v>252000</v>
          </cell>
          <cell r="E107">
            <v>21000</v>
          </cell>
          <cell r="F107">
            <v>882000</v>
          </cell>
          <cell r="G107">
            <v>12400</v>
          </cell>
          <cell r="H107">
            <v>0</v>
          </cell>
          <cell r="I107">
            <v>37800</v>
          </cell>
          <cell r="J107">
            <v>180000</v>
          </cell>
          <cell r="K107">
            <v>0</v>
          </cell>
          <cell r="L107">
            <v>95130</v>
          </cell>
          <cell r="M107">
            <v>1644330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B109" t="str">
            <v>合　　計</v>
          </cell>
          <cell r="C109">
            <v>959100</v>
          </cell>
          <cell r="D109">
            <v>308000</v>
          </cell>
          <cell r="E109">
            <v>259804</v>
          </cell>
          <cell r="F109">
            <v>1035000</v>
          </cell>
          <cell r="G109">
            <v>73800</v>
          </cell>
          <cell r="H109">
            <v>2000</v>
          </cell>
          <cell r="I109">
            <v>382117</v>
          </cell>
          <cell r="J109">
            <v>180000</v>
          </cell>
          <cell r="K109">
            <v>0</v>
          </cell>
          <cell r="L109">
            <v>95130</v>
          </cell>
          <cell r="M109">
            <v>3294951</v>
          </cell>
          <cell r="N109">
            <v>5</v>
          </cell>
          <cell r="O109">
            <v>20</v>
          </cell>
          <cell r="P109">
            <v>75000</v>
          </cell>
          <cell r="Q109">
            <v>0</v>
          </cell>
          <cell r="R109">
            <v>0</v>
          </cell>
          <cell r="S109">
            <v>0</v>
          </cell>
          <cell r="T109">
            <v>0</v>
          </cell>
          <cell r="U109">
            <v>0</v>
          </cell>
          <cell r="V109">
            <v>0</v>
          </cell>
          <cell r="W109">
            <v>0</v>
          </cell>
          <cell r="X109">
            <v>0</v>
          </cell>
          <cell r="Y109">
            <v>0</v>
          </cell>
          <cell r="Z109">
            <v>75000</v>
          </cell>
          <cell r="AA109">
            <v>511</v>
          </cell>
          <cell r="AB109">
            <v>535</v>
          </cell>
          <cell r="AC109">
            <v>7187540</v>
          </cell>
          <cell r="AD109">
            <v>469740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11A03-F9C4-4E23-B2F3-3C57ECF03B52}">
  <sheetPr>
    <tabColor rgb="FF00B050"/>
    <pageSetUpPr fitToPage="1"/>
  </sheetPr>
  <dimension ref="A1:Z98"/>
  <sheetViews>
    <sheetView showGridLines="0" tabSelected="1" view="pageBreakPreview" zoomScaleNormal="100" zoomScaleSheetLayoutView="100" workbookViewId="0">
      <selection activeCell="D7" sqref="D7:M7"/>
    </sheetView>
  </sheetViews>
  <sheetFormatPr defaultColWidth="8.77734375" defaultRowHeight="13.2" x14ac:dyDescent="0.2"/>
  <cols>
    <col min="1" max="1" width="4.5546875" style="8" customWidth="1"/>
    <col min="2" max="2" width="12.6640625" style="8" customWidth="1"/>
    <col min="3" max="3" width="27.33203125" style="8" customWidth="1"/>
    <col min="4" max="4" width="16" style="8" customWidth="1"/>
    <col min="5" max="5" width="14.33203125" style="8" customWidth="1"/>
    <col min="6" max="6" width="5.33203125" style="8" customWidth="1"/>
    <col min="7" max="7" width="4.6640625" style="8" customWidth="1"/>
    <col min="8" max="8" width="7.109375" style="8" customWidth="1"/>
    <col min="9" max="10" width="12.6640625" style="8" customWidth="1"/>
    <col min="11" max="11" width="12.33203125" style="8" customWidth="1"/>
    <col min="12" max="12" width="14.44140625" style="8" customWidth="1"/>
    <col min="13" max="13" width="13.6640625" style="8" customWidth="1"/>
    <col min="14" max="14" width="2.33203125" style="8" customWidth="1"/>
    <col min="15" max="15" width="15" style="8" customWidth="1"/>
    <col min="16" max="16" width="2.33203125" style="8" customWidth="1"/>
    <col min="17" max="17" width="8.77734375" style="8"/>
    <col min="18" max="18" width="0" style="8" hidden="1" customWidth="1"/>
    <col min="19" max="16384" width="8.77734375" style="8"/>
  </cols>
  <sheetData>
    <row r="1" spans="1:13" ht="10.8" customHeight="1" x14ac:dyDescent="0.2">
      <c r="A1" s="73"/>
      <c r="B1" s="72"/>
      <c r="C1" s="72"/>
    </row>
    <row r="2" spans="1:13" ht="27" customHeight="1" x14ac:dyDescent="0.2">
      <c r="B2" s="249" t="s">
        <v>89</v>
      </c>
      <c r="C2" s="249"/>
      <c r="D2" s="249"/>
      <c r="E2" s="249"/>
      <c r="F2" s="249"/>
      <c r="G2" s="249"/>
      <c r="H2" s="249"/>
      <c r="I2" s="249"/>
      <c r="J2" s="249"/>
      <c r="K2" s="249"/>
      <c r="L2" s="249"/>
      <c r="M2" s="249"/>
    </row>
    <row r="3" spans="1:13" ht="20.399999999999999" thickBot="1" x14ac:dyDescent="0.25">
      <c r="B3" s="21" t="s">
        <v>26</v>
      </c>
      <c r="C3" s="21"/>
    </row>
    <row r="4" spans="1:13" ht="21" customHeight="1" x14ac:dyDescent="0.2">
      <c r="B4" s="150" t="s">
        <v>24</v>
      </c>
      <c r="C4" s="151"/>
      <c r="D4" s="152"/>
      <c r="E4" s="153"/>
      <c r="F4" s="153"/>
      <c r="G4" s="153"/>
      <c r="H4" s="153"/>
      <c r="I4" s="153"/>
      <c r="J4" s="153"/>
      <c r="K4" s="153"/>
      <c r="L4" s="153"/>
      <c r="M4" s="154"/>
    </row>
    <row r="5" spans="1:13" ht="30" customHeight="1" x14ac:dyDescent="0.2">
      <c r="B5" s="155" t="s">
        <v>25</v>
      </c>
      <c r="C5" s="156"/>
      <c r="D5" s="157"/>
      <c r="E5" s="158"/>
      <c r="F5" s="158"/>
      <c r="G5" s="158"/>
      <c r="H5" s="158"/>
      <c r="I5" s="158"/>
      <c r="J5" s="158"/>
      <c r="K5" s="158"/>
      <c r="L5" s="158"/>
      <c r="M5" s="159"/>
    </row>
    <row r="6" spans="1:13" ht="21" customHeight="1" x14ac:dyDescent="0.2">
      <c r="B6" s="165" t="s">
        <v>24</v>
      </c>
      <c r="C6" s="166"/>
      <c r="D6" s="167"/>
      <c r="E6" s="168"/>
      <c r="F6" s="168"/>
      <c r="G6" s="168"/>
      <c r="H6" s="168"/>
      <c r="I6" s="168"/>
      <c r="J6" s="168"/>
      <c r="K6" s="168"/>
      <c r="L6" s="168"/>
      <c r="M6" s="169"/>
    </row>
    <row r="7" spans="1:13" ht="30" customHeight="1" x14ac:dyDescent="0.2">
      <c r="B7" s="170" t="s">
        <v>23</v>
      </c>
      <c r="C7" s="171"/>
      <c r="D7" s="160"/>
      <c r="E7" s="161"/>
      <c r="F7" s="161"/>
      <c r="G7" s="161"/>
      <c r="H7" s="161"/>
      <c r="I7" s="161"/>
      <c r="J7" s="161"/>
      <c r="K7" s="161"/>
      <c r="L7" s="161"/>
      <c r="M7" s="162"/>
    </row>
    <row r="8" spans="1:13" ht="30" customHeight="1" x14ac:dyDescent="0.2">
      <c r="A8" s="106"/>
      <c r="B8" s="250" t="s">
        <v>76</v>
      </c>
      <c r="C8" s="172"/>
      <c r="D8" s="173"/>
      <c r="E8" s="174"/>
      <c r="F8" s="174"/>
      <c r="G8" s="174"/>
      <c r="H8" s="174"/>
      <c r="I8" s="174"/>
      <c r="J8" s="174"/>
      <c r="K8" s="174"/>
      <c r="L8" s="174"/>
      <c r="M8" s="175"/>
    </row>
    <row r="9" spans="1:13" ht="30" customHeight="1" x14ac:dyDescent="0.2">
      <c r="A9" s="106"/>
      <c r="B9" s="250" t="s">
        <v>77</v>
      </c>
      <c r="C9" s="172"/>
      <c r="D9" s="173"/>
      <c r="E9" s="174"/>
      <c r="F9" s="174"/>
      <c r="G9" s="174"/>
      <c r="H9" s="174"/>
      <c r="I9" s="174"/>
      <c r="J9" s="174"/>
      <c r="K9" s="174"/>
      <c r="L9" s="174"/>
      <c r="M9" s="175"/>
    </row>
    <row r="10" spans="1:13" ht="30" customHeight="1" x14ac:dyDescent="0.2">
      <c r="A10" s="106"/>
      <c r="B10" s="250" t="s">
        <v>78</v>
      </c>
      <c r="C10" s="172"/>
      <c r="D10" s="174"/>
      <c r="E10" s="174"/>
      <c r="F10" s="174"/>
      <c r="G10" s="174"/>
      <c r="H10" s="174"/>
      <c r="I10" s="174"/>
      <c r="J10" s="174"/>
      <c r="K10" s="174"/>
      <c r="L10" s="174"/>
      <c r="M10" s="175"/>
    </row>
    <row r="11" spans="1:13" ht="25.05" customHeight="1" x14ac:dyDescent="0.2">
      <c r="B11" s="163" t="s">
        <v>22</v>
      </c>
      <c r="C11" s="251"/>
      <c r="D11" s="251"/>
      <c r="E11" s="251"/>
      <c r="F11" s="251"/>
      <c r="G11" s="251"/>
      <c r="H11" s="251"/>
      <c r="I11" s="251"/>
      <c r="J11" s="251"/>
      <c r="K11" s="251"/>
      <c r="L11" s="251"/>
      <c r="M11" s="164"/>
    </row>
    <row r="12" spans="1:13" ht="30" customHeight="1" thickBot="1" x14ac:dyDescent="0.25">
      <c r="B12" s="252"/>
      <c r="C12" s="253"/>
      <c r="D12" s="253"/>
      <c r="E12" s="253"/>
      <c r="F12" s="253"/>
      <c r="G12" s="253"/>
      <c r="H12" s="253"/>
      <c r="I12" s="253"/>
      <c r="J12" s="253"/>
      <c r="K12" s="253"/>
      <c r="L12" s="253"/>
      <c r="M12" s="254"/>
    </row>
    <row r="13" spans="1:13" ht="9.75" customHeight="1" x14ac:dyDescent="0.2">
      <c r="B13" s="71"/>
      <c r="C13" s="71"/>
      <c r="D13" s="70"/>
      <c r="E13" s="71"/>
      <c r="F13" s="71"/>
      <c r="G13" s="71"/>
      <c r="H13" s="71"/>
      <c r="I13" s="70"/>
      <c r="J13" s="70"/>
      <c r="K13" s="70"/>
      <c r="L13" s="70"/>
      <c r="M13" s="70"/>
    </row>
    <row r="14" spans="1:13" s="107" customFormat="1" ht="19.8" x14ac:dyDescent="0.2">
      <c r="B14" s="108" t="s">
        <v>79</v>
      </c>
    </row>
    <row r="15" spans="1:13" s="107" customFormat="1" ht="22.2" x14ac:dyDescent="0.2">
      <c r="B15" s="107" t="s">
        <v>80</v>
      </c>
      <c r="C15" s="109"/>
      <c r="D15" s="255">
        <f>パッケージ積算内訳!E8</f>
        <v>0</v>
      </c>
      <c r="E15" s="256"/>
      <c r="F15" s="257"/>
      <c r="G15" s="107" t="s">
        <v>52</v>
      </c>
    </row>
    <row r="16" spans="1:13" s="107" customFormat="1" ht="20.100000000000001" customHeight="1" x14ac:dyDescent="0.2">
      <c r="B16" s="110" t="s">
        <v>81</v>
      </c>
      <c r="C16" s="109"/>
      <c r="D16" s="111"/>
      <c r="E16" s="111"/>
      <c r="F16" s="111"/>
      <c r="G16" s="111"/>
      <c r="H16" s="111"/>
    </row>
    <row r="17" spans="1:26" s="107" customFormat="1" ht="22.2" x14ac:dyDescent="0.2">
      <c r="B17" s="112" t="s">
        <v>82</v>
      </c>
      <c r="C17" s="109"/>
      <c r="D17" s="255">
        <f>IF(D15&gt;10000000,10000000,D15)</f>
        <v>0</v>
      </c>
      <c r="E17" s="256"/>
      <c r="F17" s="257"/>
      <c r="G17" s="107" t="s">
        <v>52</v>
      </c>
    </row>
    <row r="18" spans="1:26" s="107" customFormat="1" ht="20.100000000000001" customHeight="1" thickBot="1" x14ac:dyDescent="0.25">
      <c r="B18" s="110" t="s">
        <v>86</v>
      </c>
      <c r="D18" s="111"/>
      <c r="E18" s="111"/>
      <c r="F18" s="111"/>
      <c r="G18" s="111"/>
      <c r="H18" s="111"/>
    </row>
    <row r="19" spans="1:26" s="107" customFormat="1" ht="22.8" thickBot="1" x14ac:dyDescent="0.25">
      <c r="B19" s="107" t="s">
        <v>83</v>
      </c>
      <c r="D19" s="189">
        <f>ROUNDDOWN($D$17*3/4,-3)</f>
        <v>0</v>
      </c>
      <c r="E19" s="190"/>
      <c r="F19" s="191"/>
      <c r="G19" s="107" t="s">
        <v>52</v>
      </c>
    </row>
    <row r="20" spans="1:26" s="107" customFormat="1" ht="20.100000000000001" customHeight="1" x14ac:dyDescent="0.2">
      <c r="B20" s="110" t="s">
        <v>84</v>
      </c>
      <c r="D20" s="111"/>
      <c r="E20" s="111"/>
      <c r="F20" s="111"/>
      <c r="G20" s="111"/>
      <c r="H20" s="111"/>
    </row>
    <row r="21" spans="1:26" ht="14.4" x14ac:dyDescent="0.2">
      <c r="B21" s="18"/>
      <c r="C21" s="18"/>
      <c r="D21" s="18"/>
      <c r="E21" s="18"/>
      <c r="F21" s="18"/>
      <c r="G21" s="18"/>
      <c r="H21" s="18"/>
      <c r="I21" s="18"/>
      <c r="J21" s="18"/>
      <c r="K21" s="18"/>
      <c r="L21" s="18"/>
      <c r="M21" s="18"/>
    </row>
    <row r="22" spans="1:26" ht="19.8" x14ac:dyDescent="0.2">
      <c r="B22" s="21" t="s">
        <v>85</v>
      </c>
      <c r="C22" s="21"/>
      <c r="D22" s="18"/>
      <c r="E22" s="18"/>
      <c r="F22" s="18"/>
      <c r="G22" s="18"/>
      <c r="H22" s="18"/>
      <c r="I22" s="18"/>
      <c r="J22" s="18"/>
      <c r="K22" s="18"/>
      <c r="L22" s="18"/>
      <c r="M22" s="18"/>
    </row>
    <row r="23" spans="1:26" s="63" customFormat="1" ht="18" customHeight="1" x14ac:dyDescent="0.2">
      <c r="A23" s="8"/>
      <c r="B23" s="18" t="s">
        <v>39</v>
      </c>
      <c r="C23" s="18"/>
      <c r="D23" s="18"/>
      <c r="E23" s="69"/>
      <c r="F23" s="69"/>
      <c r="G23" s="69"/>
      <c r="H23" s="69"/>
      <c r="I23" s="69"/>
      <c r="J23" s="69"/>
      <c r="K23" s="69"/>
      <c r="L23" s="18"/>
      <c r="M23" s="18"/>
      <c r="O23" s="8"/>
      <c r="R23" s="64"/>
      <c r="S23" s="64"/>
      <c r="T23" s="64"/>
      <c r="U23" s="64"/>
      <c r="V23" s="64"/>
      <c r="W23" s="64"/>
      <c r="X23" s="64"/>
      <c r="Y23" s="64"/>
      <c r="Z23" s="64"/>
    </row>
    <row r="24" spans="1:26" s="63" customFormat="1" ht="18" customHeight="1" x14ac:dyDescent="0.2">
      <c r="A24" s="8"/>
      <c r="B24" s="18" t="s">
        <v>38</v>
      </c>
      <c r="C24" s="18"/>
      <c r="D24" s="18"/>
      <c r="E24" s="69"/>
      <c r="F24" s="69"/>
      <c r="G24" s="69"/>
      <c r="H24" s="69"/>
      <c r="I24" s="69"/>
      <c r="J24" s="69"/>
      <c r="K24" s="69"/>
      <c r="L24" s="18"/>
      <c r="M24" s="18"/>
      <c r="O24" s="8"/>
      <c r="R24" s="64"/>
      <c r="S24" s="64"/>
      <c r="T24" s="64"/>
      <c r="U24" s="64"/>
      <c r="V24" s="64"/>
      <c r="W24" s="64"/>
      <c r="X24" s="64"/>
      <c r="Y24" s="64"/>
      <c r="Z24" s="64"/>
    </row>
    <row r="25" spans="1:26" s="63" customFormat="1" ht="3" customHeight="1" x14ac:dyDescent="0.2">
      <c r="A25" s="8"/>
      <c r="B25" s="18"/>
      <c r="C25" s="18"/>
      <c r="D25" s="18"/>
      <c r="E25" s="69"/>
      <c r="F25" s="69"/>
      <c r="G25" s="69"/>
      <c r="H25" s="69"/>
      <c r="I25" s="69"/>
      <c r="J25" s="69"/>
      <c r="K25" s="69"/>
      <c r="L25" s="18"/>
      <c r="M25" s="18"/>
      <c r="O25" s="8"/>
      <c r="R25" s="64"/>
      <c r="S25" s="64"/>
      <c r="T25" s="64"/>
      <c r="U25" s="64"/>
      <c r="V25" s="64"/>
      <c r="W25" s="64"/>
      <c r="X25" s="64"/>
      <c r="Y25" s="64"/>
      <c r="Z25" s="64"/>
    </row>
    <row r="26" spans="1:26" s="3" customFormat="1" ht="19.2" customHeight="1" x14ac:dyDescent="0.2">
      <c r="A26" s="1"/>
      <c r="B26" s="2" t="s">
        <v>65</v>
      </c>
      <c r="C26" s="2"/>
      <c r="D26" s="2"/>
      <c r="E26" s="7"/>
      <c r="F26" s="7"/>
      <c r="G26" s="7"/>
      <c r="H26" s="7"/>
      <c r="I26" s="7"/>
      <c r="J26" s="6"/>
      <c r="K26" s="6"/>
      <c r="L26" s="1"/>
      <c r="M26" s="1"/>
      <c r="O26" s="1"/>
      <c r="R26" s="4"/>
      <c r="S26" s="4"/>
      <c r="T26" s="4"/>
      <c r="U26" s="4"/>
      <c r="V26" s="4"/>
      <c r="W26" s="4"/>
      <c r="X26" s="4"/>
      <c r="Y26" s="4"/>
      <c r="Z26" s="4"/>
    </row>
    <row r="27" spans="1:26" s="3" customFormat="1" ht="19.8" x14ac:dyDescent="0.2">
      <c r="A27" s="1"/>
      <c r="B27" s="102"/>
      <c r="C27" s="2" t="s">
        <v>63</v>
      </c>
      <c r="D27" s="102"/>
      <c r="E27" s="2" t="s">
        <v>62</v>
      </c>
      <c r="F27" s="2"/>
      <c r="G27" s="5"/>
      <c r="H27" s="102"/>
      <c r="I27" s="2" t="s">
        <v>61</v>
      </c>
      <c r="J27" s="1"/>
      <c r="K27" s="1"/>
      <c r="L27" s="1"/>
      <c r="M27" s="1"/>
      <c r="O27" s="1"/>
      <c r="R27" s="4" t="b">
        <v>0</v>
      </c>
      <c r="S27" s="4"/>
      <c r="T27" s="4"/>
      <c r="U27" s="4"/>
      <c r="V27" s="4"/>
      <c r="W27" s="4"/>
      <c r="X27" s="4"/>
      <c r="Y27" s="4"/>
      <c r="Z27" s="4"/>
    </row>
    <row r="28" spans="1:26" s="3" customFormat="1" ht="18.75" customHeight="1" x14ac:dyDescent="0.2">
      <c r="A28" s="1"/>
      <c r="B28" s="102"/>
      <c r="C28" s="2" t="s">
        <v>64</v>
      </c>
      <c r="D28" s="102"/>
      <c r="E28" s="2" t="s">
        <v>66</v>
      </c>
      <c r="F28" s="2"/>
      <c r="G28" s="2"/>
      <c r="H28" s="102"/>
      <c r="I28" s="2" t="s">
        <v>21</v>
      </c>
      <c r="J28" s="1"/>
      <c r="K28" s="102"/>
      <c r="L28" s="2" t="s">
        <v>37</v>
      </c>
      <c r="M28" s="1"/>
      <c r="O28" s="1"/>
      <c r="R28" s="4" t="b">
        <v>0</v>
      </c>
      <c r="S28" s="4"/>
      <c r="T28" s="4"/>
      <c r="U28" s="4"/>
      <c r="V28" s="4"/>
      <c r="W28" s="4"/>
      <c r="X28" s="4"/>
      <c r="Y28" s="4"/>
      <c r="Z28" s="4"/>
    </row>
    <row r="29" spans="1:26" s="3" customFormat="1" ht="9" customHeight="1" x14ac:dyDescent="0.2">
      <c r="A29" s="1"/>
      <c r="B29" s="104"/>
      <c r="C29" s="2"/>
      <c r="D29" s="105"/>
      <c r="E29" s="2"/>
      <c r="F29" s="2"/>
      <c r="G29" s="2"/>
      <c r="H29" s="105"/>
      <c r="I29" s="2"/>
      <c r="J29" s="1"/>
      <c r="K29" s="104"/>
      <c r="L29" s="2"/>
      <c r="M29" s="1"/>
      <c r="O29" s="1"/>
      <c r="R29" s="4"/>
      <c r="S29" s="4"/>
      <c r="T29" s="4"/>
      <c r="U29" s="4"/>
      <c r="V29" s="4"/>
      <c r="W29" s="4"/>
      <c r="X29" s="4"/>
      <c r="Y29" s="4"/>
      <c r="Z29" s="4"/>
    </row>
    <row r="30" spans="1:26" s="63" customFormat="1" ht="20.100000000000001" customHeight="1" x14ac:dyDescent="0.2">
      <c r="A30" s="8"/>
      <c r="B30" s="67" t="s">
        <v>20</v>
      </c>
      <c r="C30" s="176"/>
      <c r="D30" s="177"/>
      <c r="E30" s="177"/>
      <c r="F30" s="177"/>
      <c r="G30" s="177"/>
      <c r="H30" s="177"/>
      <c r="I30" s="177"/>
      <c r="J30" s="178"/>
      <c r="K30" s="18"/>
      <c r="L30" s="18"/>
      <c r="M30" s="18"/>
      <c r="O30" s="8"/>
      <c r="R30" s="64" t="b">
        <v>0</v>
      </c>
      <c r="S30" s="64"/>
      <c r="T30" s="64"/>
      <c r="U30" s="64"/>
      <c r="V30" s="64"/>
      <c r="W30" s="64"/>
      <c r="X30" s="64"/>
      <c r="Y30" s="64"/>
      <c r="Z30" s="64"/>
    </row>
    <row r="31" spans="1:26" s="63" customFormat="1" ht="19.8" x14ac:dyDescent="0.2">
      <c r="A31" s="8"/>
      <c r="B31" s="18"/>
      <c r="C31" s="18"/>
      <c r="D31" s="18"/>
      <c r="E31" s="18"/>
      <c r="F31" s="18"/>
      <c r="G31" s="18"/>
      <c r="H31" s="19"/>
      <c r="I31" s="18"/>
      <c r="J31" s="18"/>
      <c r="K31" s="18"/>
      <c r="L31" s="18"/>
      <c r="M31" s="18"/>
      <c r="O31" s="8"/>
      <c r="R31" s="64" t="b">
        <v>1</v>
      </c>
      <c r="S31" s="64"/>
      <c r="T31" s="64"/>
      <c r="U31" s="64"/>
      <c r="V31" s="64"/>
      <c r="W31" s="64"/>
      <c r="X31" s="64"/>
      <c r="Y31" s="64"/>
      <c r="Z31" s="64"/>
    </row>
    <row r="32" spans="1:26" s="63" customFormat="1" ht="25.05" customHeight="1" x14ac:dyDescent="0.2">
      <c r="A32" s="8"/>
      <c r="B32" s="67" t="s">
        <v>19</v>
      </c>
      <c r="C32" s="179"/>
      <c r="D32" s="180"/>
      <c r="E32" s="180"/>
      <c r="F32" s="180"/>
      <c r="G32" s="180"/>
      <c r="H32" s="180"/>
      <c r="I32" s="180"/>
      <c r="J32" s="180"/>
      <c r="K32" s="180"/>
      <c r="L32" s="180"/>
      <c r="M32" s="181"/>
      <c r="N32" s="65"/>
      <c r="O32" s="65"/>
      <c r="R32" s="64" t="b">
        <v>1</v>
      </c>
      <c r="S32" s="64"/>
      <c r="T32" s="64"/>
      <c r="U32" s="64"/>
      <c r="V32" s="64"/>
      <c r="W32" s="64"/>
      <c r="X32" s="64"/>
      <c r="Y32" s="64"/>
      <c r="Z32" s="64"/>
    </row>
    <row r="33" spans="1:26" s="63" customFormat="1" ht="25.05" customHeight="1" x14ac:dyDescent="0.2">
      <c r="A33" s="8"/>
      <c r="B33" s="18"/>
      <c r="C33" s="182"/>
      <c r="D33" s="183"/>
      <c r="E33" s="183"/>
      <c r="F33" s="183"/>
      <c r="G33" s="183"/>
      <c r="H33" s="183"/>
      <c r="I33" s="183"/>
      <c r="J33" s="183"/>
      <c r="K33" s="183"/>
      <c r="L33" s="183"/>
      <c r="M33" s="184"/>
      <c r="N33" s="65"/>
      <c r="O33" s="65"/>
      <c r="R33" s="64" t="b">
        <v>0</v>
      </c>
      <c r="S33" s="64"/>
      <c r="T33" s="64"/>
      <c r="U33" s="64"/>
      <c r="V33" s="64"/>
      <c r="W33" s="64"/>
      <c r="X33" s="64"/>
      <c r="Y33" s="64"/>
      <c r="Z33" s="64"/>
    </row>
    <row r="34" spans="1:26" s="63" customFormat="1" ht="25.05" customHeight="1" x14ac:dyDescent="0.2">
      <c r="A34" s="8"/>
      <c r="B34" s="18"/>
      <c r="C34" s="185"/>
      <c r="D34" s="186"/>
      <c r="E34" s="186"/>
      <c r="F34" s="186"/>
      <c r="G34" s="186"/>
      <c r="H34" s="186"/>
      <c r="I34" s="186"/>
      <c r="J34" s="186"/>
      <c r="K34" s="186"/>
      <c r="L34" s="186"/>
      <c r="M34" s="187"/>
      <c r="N34" s="65"/>
      <c r="O34" s="65"/>
      <c r="R34" s="64" t="b">
        <v>0</v>
      </c>
      <c r="S34" s="64"/>
      <c r="T34" s="64"/>
      <c r="U34" s="64"/>
      <c r="V34" s="64"/>
      <c r="W34" s="64"/>
      <c r="X34" s="64"/>
      <c r="Y34" s="64"/>
      <c r="Z34" s="64"/>
    </row>
    <row r="35" spans="1:26" s="63" customFormat="1" ht="18.75" customHeight="1" x14ac:dyDescent="0.2">
      <c r="A35" s="8"/>
      <c r="B35" s="18" t="s">
        <v>75</v>
      </c>
      <c r="C35" s="66"/>
      <c r="D35" s="66"/>
      <c r="E35" s="66"/>
      <c r="F35" s="66"/>
      <c r="G35" s="66"/>
      <c r="H35" s="66"/>
      <c r="I35" s="66"/>
      <c r="J35" s="66"/>
      <c r="K35" s="66"/>
      <c r="L35" s="66"/>
      <c r="M35" s="66"/>
      <c r="N35" s="65"/>
      <c r="O35" s="65"/>
      <c r="R35" s="64"/>
      <c r="S35" s="64"/>
      <c r="T35" s="64"/>
      <c r="U35" s="64"/>
      <c r="V35" s="64"/>
      <c r="W35" s="64"/>
      <c r="X35" s="64"/>
      <c r="Y35" s="64"/>
      <c r="Z35" s="64"/>
    </row>
    <row r="36" spans="1:26" s="63" customFormat="1" ht="18" customHeight="1" x14ac:dyDescent="0.2">
      <c r="A36" s="8"/>
      <c r="B36" s="102"/>
      <c r="C36" s="67" t="s">
        <v>30</v>
      </c>
      <c r="D36" s="102"/>
      <c r="E36" s="67" t="s">
        <v>29</v>
      </c>
      <c r="F36" s="66" t="s">
        <v>31</v>
      </c>
      <c r="G36" s="188"/>
      <c r="H36" s="188"/>
      <c r="I36" s="102"/>
      <c r="J36" s="101" t="s">
        <v>28</v>
      </c>
      <c r="K36" s="102"/>
      <c r="L36" s="100" t="s">
        <v>27</v>
      </c>
      <c r="M36" s="100"/>
      <c r="N36" s="65"/>
      <c r="O36" s="65"/>
      <c r="R36" s="64"/>
      <c r="S36" s="64"/>
      <c r="T36" s="64"/>
      <c r="U36" s="64"/>
      <c r="V36" s="64"/>
      <c r="W36" s="64"/>
      <c r="X36" s="64"/>
      <c r="Y36" s="64"/>
      <c r="Z36" s="64"/>
    </row>
    <row r="37" spans="1:26" s="63" customFormat="1" ht="18" customHeight="1" x14ac:dyDescent="0.2">
      <c r="A37" s="8"/>
      <c r="B37" s="102"/>
      <c r="C37" s="67" t="s">
        <v>74</v>
      </c>
      <c r="D37" s="67"/>
      <c r="E37" s="66"/>
      <c r="F37" s="66"/>
      <c r="G37" s="66"/>
      <c r="H37" s="66"/>
      <c r="I37" s="66"/>
      <c r="J37" s="66"/>
      <c r="K37" s="66"/>
      <c r="L37" s="66"/>
      <c r="M37" s="66"/>
      <c r="N37" s="65"/>
      <c r="O37" s="65"/>
      <c r="R37" s="64"/>
      <c r="S37" s="64"/>
      <c r="T37" s="64"/>
      <c r="U37" s="64"/>
      <c r="V37" s="64"/>
      <c r="W37" s="64"/>
      <c r="X37" s="64"/>
      <c r="Y37" s="64"/>
      <c r="Z37" s="64"/>
    </row>
    <row r="38" spans="1:26" s="63" customFormat="1" ht="18" customHeight="1" x14ac:dyDescent="0.2">
      <c r="A38" s="8"/>
      <c r="B38" s="18"/>
      <c r="C38" s="67"/>
      <c r="D38" s="67"/>
      <c r="E38" s="101"/>
      <c r="F38" s="101"/>
      <c r="G38" s="101"/>
      <c r="H38" s="101"/>
      <c r="I38" s="101"/>
      <c r="J38" s="101"/>
      <c r="K38" s="101"/>
      <c r="L38" s="101"/>
      <c r="M38" s="101"/>
      <c r="N38" s="65"/>
      <c r="O38" s="65"/>
      <c r="R38" s="64"/>
      <c r="S38" s="64"/>
      <c r="T38" s="64"/>
      <c r="U38" s="64"/>
      <c r="V38" s="64"/>
      <c r="W38" s="64"/>
      <c r="X38" s="64"/>
      <c r="Y38" s="64"/>
      <c r="Z38" s="64"/>
    </row>
    <row r="39" spans="1:26" s="63" customFormat="1" ht="18" customHeight="1" x14ac:dyDescent="0.2">
      <c r="A39" s="8"/>
      <c r="B39" s="102"/>
      <c r="C39" s="67" t="s">
        <v>69</v>
      </c>
      <c r="D39" s="67"/>
      <c r="E39" s="66"/>
      <c r="F39" s="66"/>
      <c r="G39" s="66"/>
      <c r="H39" s="66"/>
      <c r="I39" s="66"/>
      <c r="J39" s="66"/>
      <c r="K39" s="66"/>
      <c r="L39" s="66"/>
      <c r="M39" s="66"/>
      <c r="N39" s="65"/>
      <c r="O39" s="65"/>
      <c r="R39" s="64"/>
      <c r="S39" s="64"/>
      <c r="T39" s="64"/>
      <c r="U39" s="64"/>
      <c r="V39" s="64"/>
      <c r="W39" s="64"/>
      <c r="X39" s="64"/>
      <c r="Y39" s="64"/>
      <c r="Z39" s="64"/>
    </row>
    <row r="40" spans="1:26" s="63" customFormat="1" ht="18" customHeight="1" x14ac:dyDescent="0.2">
      <c r="A40" s="8"/>
      <c r="B40" s="102"/>
      <c r="C40" s="67" t="s">
        <v>70</v>
      </c>
      <c r="D40" s="67"/>
      <c r="E40" s="66"/>
      <c r="F40" s="66"/>
      <c r="G40" s="66"/>
      <c r="H40" s="66"/>
      <c r="I40" s="66"/>
      <c r="J40" s="66"/>
      <c r="K40" s="66"/>
      <c r="L40" s="66"/>
      <c r="M40" s="66"/>
      <c r="N40" s="65"/>
      <c r="O40" s="65"/>
      <c r="R40" s="64"/>
      <c r="S40" s="64"/>
      <c r="T40" s="64"/>
      <c r="U40" s="64"/>
      <c r="V40" s="64"/>
      <c r="W40" s="64"/>
      <c r="X40" s="64"/>
      <c r="Y40" s="64"/>
      <c r="Z40" s="64"/>
    </row>
    <row r="41" spans="1:26" s="63" customFormat="1" ht="12" customHeight="1" x14ac:dyDescent="0.2">
      <c r="A41" s="8"/>
      <c r="B41" s="18"/>
      <c r="C41" s="66"/>
      <c r="D41" s="67"/>
      <c r="E41" s="66"/>
      <c r="F41" s="66"/>
      <c r="G41" s="66"/>
      <c r="H41" s="66"/>
      <c r="I41" s="66"/>
      <c r="J41" s="66"/>
      <c r="K41" s="66"/>
      <c r="L41" s="66"/>
      <c r="M41" s="66"/>
      <c r="N41" s="65"/>
      <c r="O41" s="65"/>
      <c r="R41" s="64"/>
      <c r="S41" s="64"/>
      <c r="T41" s="64"/>
      <c r="U41" s="64"/>
      <c r="V41" s="64"/>
      <c r="W41" s="64"/>
      <c r="X41" s="64"/>
      <c r="Y41" s="64"/>
      <c r="Z41" s="64"/>
    </row>
    <row r="42" spans="1:26" s="63" customFormat="1" ht="18" customHeight="1" x14ac:dyDescent="0.2">
      <c r="A42" s="8"/>
      <c r="B42" s="67" t="s">
        <v>72</v>
      </c>
      <c r="C42" s="65"/>
      <c r="D42" s="66"/>
      <c r="E42" s="66"/>
      <c r="F42" s="66"/>
      <c r="G42" s="66"/>
      <c r="H42" s="66"/>
      <c r="I42" s="66"/>
      <c r="J42" s="66"/>
      <c r="K42" s="66"/>
      <c r="L42" s="66"/>
      <c r="M42" s="66"/>
      <c r="N42" s="65"/>
      <c r="O42" s="65"/>
      <c r="R42" s="64"/>
      <c r="S42" s="64"/>
      <c r="T42" s="64"/>
      <c r="U42" s="64"/>
      <c r="V42" s="64"/>
      <c r="W42" s="64"/>
      <c r="X42" s="64"/>
      <c r="Y42" s="64"/>
      <c r="Z42" s="64"/>
    </row>
    <row r="43" spans="1:26" s="63" customFormat="1" ht="18" customHeight="1" x14ac:dyDescent="0.2">
      <c r="A43" s="8"/>
      <c r="B43" s="67" t="s">
        <v>73</v>
      </c>
      <c r="C43" s="99"/>
      <c r="D43" s="66"/>
      <c r="E43" s="66"/>
      <c r="F43" s="66"/>
      <c r="G43" s="66"/>
      <c r="H43" s="66"/>
      <c r="I43" s="66"/>
      <c r="J43" s="66"/>
      <c r="K43" s="66"/>
      <c r="L43" s="66"/>
      <c r="M43" s="66"/>
      <c r="N43" s="65"/>
      <c r="O43" s="65"/>
      <c r="R43" s="64"/>
      <c r="S43" s="64"/>
      <c r="T43" s="64"/>
      <c r="U43" s="64"/>
      <c r="V43" s="64"/>
      <c r="W43" s="64"/>
      <c r="X43" s="64"/>
      <c r="Y43" s="64"/>
      <c r="Z43" s="64"/>
    </row>
    <row r="44" spans="1:26" s="63" customFormat="1" ht="9.75" customHeight="1" x14ac:dyDescent="0.2">
      <c r="A44" s="8"/>
      <c r="B44" s="18"/>
      <c r="C44" s="67"/>
      <c r="D44" s="66"/>
      <c r="E44" s="66"/>
      <c r="F44" s="66"/>
      <c r="G44" s="66"/>
      <c r="H44" s="66"/>
      <c r="I44" s="66"/>
      <c r="J44" s="66"/>
      <c r="K44" s="66"/>
      <c r="L44" s="66"/>
      <c r="M44" s="66"/>
      <c r="N44" s="65"/>
      <c r="O44" s="65"/>
      <c r="R44" s="64"/>
      <c r="S44" s="64"/>
      <c r="T44" s="64"/>
      <c r="U44" s="64"/>
      <c r="V44" s="64"/>
      <c r="W44" s="64"/>
      <c r="X44" s="64"/>
      <c r="Y44" s="64"/>
      <c r="Z44" s="64"/>
    </row>
    <row r="45" spans="1:26" s="63" customFormat="1" ht="18" customHeight="1" x14ac:dyDescent="0.2">
      <c r="A45" s="8"/>
      <c r="B45" s="102"/>
      <c r="C45" s="67" t="s">
        <v>71</v>
      </c>
      <c r="D45" s="66"/>
      <c r="E45" s="66"/>
      <c r="F45" s="66"/>
      <c r="G45" s="66"/>
      <c r="H45" s="66"/>
      <c r="I45" s="66"/>
      <c r="J45" s="66"/>
      <c r="K45" s="66"/>
      <c r="L45" s="66"/>
      <c r="M45" s="66"/>
      <c r="N45" s="65"/>
      <c r="O45" s="65"/>
      <c r="R45" s="64"/>
      <c r="S45" s="64"/>
      <c r="T45" s="64"/>
      <c r="U45" s="64"/>
      <c r="V45" s="64"/>
      <c r="W45" s="64"/>
      <c r="X45" s="64"/>
      <c r="Y45" s="64"/>
      <c r="Z45" s="64"/>
    </row>
    <row r="46" spans="1:26" s="63" customFormat="1" ht="31.2" customHeight="1" x14ac:dyDescent="0.2">
      <c r="A46" s="8"/>
      <c r="B46" s="18"/>
      <c r="C46" s="66"/>
      <c r="D46" s="66"/>
      <c r="E46" s="66"/>
      <c r="F46" s="66"/>
      <c r="G46" s="66"/>
      <c r="H46" s="66"/>
      <c r="I46" s="66"/>
      <c r="J46" s="66"/>
      <c r="K46" s="66"/>
      <c r="L46" s="66"/>
      <c r="M46" s="66"/>
      <c r="N46" s="65"/>
      <c r="O46" s="65"/>
      <c r="R46" s="64"/>
      <c r="S46" s="64"/>
      <c r="T46" s="64"/>
      <c r="U46" s="64"/>
      <c r="V46" s="64"/>
      <c r="W46" s="64"/>
      <c r="X46" s="64"/>
      <c r="Y46" s="64"/>
      <c r="Z46" s="64"/>
    </row>
    <row r="47" spans="1:26" ht="19.8" x14ac:dyDescent="0.2">
      <c r="B47" s="258" t="s">
        <v>90</v>
      </c>
      <c r="C47" s="19"/>
      <c r="D47" s="18"/>
      <c r="E47" s="18"/>
      <c r="F47" s="18"/>
      <c r="G47" s="18"/>
      <c r="H47" s="18"/>
      <c r="I47" s="18"/>
      <c r="J47" s="18"/>
      <c r="K47" s="18"/>
      <c r="L47" s="18"/>
      <c r="M47" s="18"/>
      <c r="Q47" s="61"/>
      <c r="R47" s="148"/>
      <c r="S47" s="148"/>
      <c r="T47" s="148"/>
      <c r="U47" s="148"/>
      <c r="V47" s="148"/>
      <c r="W47" s="148"/>
      <c r="X47" s="148"/>
      <c r="Y47" s="148"/>
      <c r="Z47" s="148"/>
    </row>
    <row r="48" spans="1:26" ht="80.099999999999994" customHeight="1" x14ac:dyDescent="0.2">
      <c r="B48" s="149"/>
      <c r="C48" s="149"/>
      <c r="D48" s="149"/>
      <c r="E48" s="149"/>
      <c r="F48" s="149"/>
      <c r="G48" s="149"/>
      <c r="H48" s="149"/>
      <c r="I48" s="149"/>
      <c r="J48" s="149"/>
      <c r="K48" s="149"/>
      <c r="L48" s="149"/>
      <c r="M48" s="149"/>
    </row>
    <row r="49" spans="2:13" ht="6" customHeight="1" x14ac:dyDescent="0.2">
      <c r="B49" s="18"/>
      <c r="C49" s="18"/>
      <c r="D49" s="18"/>
      <c r="E49" s="62"/>
      <c r="F49" s="62"/>
      <c r="G49" s="62"/>
      <c r="H49" s="62"/>
      <c r="I49" s="62"/>
      <c r="J49" s="62"/>
      <c r="K49" s="62"/>
      <c r="L49" s="18"/>
      <c r="M49" s="18"/>
    </row>
    <row r="50" spans="2:13" ht="6" customHeight="1" x14ac:dyDescent="0.2">
      <c r="E50" s="60"/>
      <c r="F50" s="60"/>
      <c r="G50" s="60"/>
      <c r="H50" s="60"/>
      <c r="I50" s="60"/>
      <c r="J50" s="60"/>
      <c r="K50" s="60"/>
    </row>
    <row r="51" spans="2:13" s="9" customFormat="1" ht="18.75" customHeight="1" x14ac:dyDescent="0.2">
      <c r="B51" s="18" t="s">
        <v>91</v>
      </c>
      <c r="C51" s="18"/>
      <c r="D51" s="20"/>
      <c r="E51" s="20"/>
      <c r="F51" s="20"/>
      <c r="G51" s="20"/>
      <c r="H51" s="20"/>
      <c r="I51" s="20"/>
      <c r="J51" s="20"/>
      <c r="K51" s="20"/>
      <c r="L51" s="20"/>
      <c r="M51" s="20"/>
    </row>
    <row r="52" spans="2:13" s="9" customFormat="1" ht="9.75" customHeight="1" x14ac:dyDescent="0.2">
      <c r="B52" s="18"/>
      <c r="C52" s="18"/>
      <c r="D52" s="20"/>
      <c r="E52" s="20"/>
      <c r="F52" s="20"/>
      <c r="G52" s="20"/>
      <c r="H52" s="20"/>
      <c r="I52" s="20"/>
      <c r="J52" s="20"/>
      <c r="K52" s="20"/>
      <c r="L52" s="20"/>
      <c r="M52" s="20"/>
    </row>
    <row r="53" spans="2:13" s="9" customFormat="1" ht="19.8" x14ac:dyDescent="0.2">
      <c r="B53" s="19" t="s">
        <v>92</v>
      </c>
      <c r="C53" s="19"/>
      <c r="D53" s="59"/>
      <c r="E53" s="20"/>
      <c r="F53" s="20"/>
      <c r="G53" s="20"/>
      <c r="H53" s="20"/>
      <c r="I53" s="20"/>
      <c r="J53" s="20"/>
      <c r="K53" s="20"/>
      <c r="L53" s="20"/>
      <c r="M53" s="20"/>
    </row>
    <row r="54" spans="2:13" s="9" customFormat="1" ht="18.75" customHeight="1" x14ac:dyDescent="0.2">
      <c r="B54" s="116" t="s">
        <v>15</v>
      </c>
      <c r="C54" s="117"/>
      <c r="D54" s="117" t="s">
        <v>18</v>
      </c>
      <c r="E54" s="120" t="s">
        <v>13</v>
      </c>
      <c r="F54" s="121"/>
      <c r="G54" s="121"/>
      <c r="H54" s="121"/>
      <c r="I54" s="122"/>
      <c r="J54" s="146" t="s">
        <v>17</v>
      </c>
      <c r="K54" s="123" t="s">
        <v>16</v>
      </c>
      <c r="L54" s="146" t="s">
        <v>94</v>
      </c>
      <c r="M54" s="20"/>
    </row>
    <row r="55" spans="2:13" s="9" customFormat="1" ht="20.100000000000001" customHeight="1" x14ac:dyDescent="0.2">
      <c r="B55" s="118"/>
      <c r="C55" s="119"/>
      <c r="D55" s="119"/>
      <c r="E55" s="52" t="s">
        <v>10</v>
      </c>
      <c r="F55" s="124" t="s">
        <v>9</v>
      </c>
      <c r="G55" s="125"/>
      <c r="H55" s="125"/>
      <c r="I55" s="126"/>
      <c r="J55" s="147"/>
      <c r="K55" s="127"/>
      <c r="L55" s="147"/>
      <c r="M55" s="20"/>
    </row>
    <row r="56" spans="2:13" s="9" customFormat="1" ht="20.100000000000001" customHeight="1" x14ac:dyDescent="0.2">
      <c r="B56" s="113" t="s">
        <v>8</v>
      </c>
      <c r="C56" s="51" t="s">
        <v>7</v>
      </c>
      <c r="D56" s="50"/>
      <c r="E56" s="49"/>
      <c r="F56" s="128">
        <f t="shared" ref="F56:F66" si="0">E56*12</f>
        <v>0</v>
      </c>
      <c r="G56" s="129"/>
      <c r="H56" s="129"/>
      <c r="I56" s="130"/>
      <c r="J56" s="48"/>
      <c r="K56" s="47">
        <f>$D$56*$F$56*$J$56/60</f>
        <v>0</v>
      </c>
      <c r="L56" s="46" t="e">
        <f>K56/D56</f>
        <v>#DIV/0!</v>
      </c>
      <c r="M56" s="20"/>
    </row>
    <row r="57" spans="2:13" s="9" customFormat="1" ht="20.100000000000001" customHeight="1" x14ac:dyDescent="0.2">
      <c r="B57" s="114"/>
      <c r="C57" s="31" t="s">
        <v>6</v>
      </c>
      <c r="D57" s="30"/>
      <c r="E57" s="29"/>
      <c r="F57" s="131">
        <f t="shared" si="0"/>
        <v>0</v>
      </c>
      <c r="G57" s="132"/>
      <c r="H57" s="132"/>
      <c r="I57" s="133"/>
      <c r="J57" s="28"/>
      <c r="K57" s="33">
        <f>$D$57*$F$57*$J$57/60</f>
        <v>0</v>
      </c>
      <c r="L57" s="32" t="e">
        <f t="shared" ref="L57:L66" si="1">K57/D57</f>
        <v>#DIV/0!</v>
      </c>
      <c r="M57" s="20"/>
    </row>
    <row r="58" spans="2:13" s="9" customFormat="1" ht="20.100000000000001" customHeight="1" x14ac:dyDescent="0.2">
      <c r="B58" s="114"/>
      <c r="C58" s="31" t="s">
        <v>5</v>
      </c>
      <c r="D58" s="30"/>
      <c r="E58" s="29"/>
      <c r="F58" s="131">
        <f t="shared" si="0"/>
        <v>0</v>
      </c>
      <c r="G58" s="132"/>
      <c r="H58" s="132"/>
      <c r="I58" s="133"/>
      <c r="J58" s="28"/>
      <c r="K58" s="33">
        <f>$D$58*$F$58*$J$58/60</f>
        <v>0</v>
      </c>
      <c r="L58" s="32" t="e">
        <f t="shared" si="1"/>
        <v>#DIV/0!</v>
      </c>
      <c r="M58" s="20"/>
    </row>
    <row r="59" spans="2:13" s="9" customFormat="1" ht="20.100000000000001" customHeight="1" x14ac:dyDescent="0.2">
      <c r="B59" s="114"/>
      <c r="C59" s="31" t="s">
        <v>4</v>
      </c>
      <c r="D59" s="30"/>
      <c r="E59" s="29"/>
      <c r="F59" s="134">
        <f t="shared" si="0"/>
        <v>0</v>
      </c>
      <c r="G59" s="135"/>
      <c r="H59" s="135"/>
      <c r="I59" s="136"/>
      <c r="J59" s="28"/>
      <c r="K59" s="33">
        <f>$D$59*$F$59*$J$59/60</f>
        <v>0</v>
      </c>
      <c r="L59" s="32" t="e">
        <f t="shared" si="1"/>
        <v>#DIV/0!</v>
      </c>
      <c r="M59" s="20"/>
    </row>
    <row r="60" spans="2:13" s="9" customFormat="1" ht="20.100000000000001" customHeight="1" x14ac:dyDescent="0.2">
      <c r="B60" s="115"/>
      <c r="C60" s="45" t="s">
        <v>3</v>
      </c>
      <c r="D60" s="44"/>
      <c r="E60" s="43"/>
      <c r="F60" s="137">
        <f t="shared" si="0"/>
        <v>0</v>
      </c>
      <c r="G60" s="138"/>
      <c r="H60" s="138"/>
      <c r="I60" s="139"/>
      <c r="J60" s="42"/>
      <c r="K60" s="41">
        <f>$D$60*$F$60*$J$60/60</f>
        <v>0</v>
      </c>
      <c r="L60" s="40" t="e">
        <f t="shared" si="1"/>
        <v>#DIV/0!</v>
      </c>
      <c r="M60" s="20"/>
    </row>
    <row r="61" spans="2:13" s="9" customFormat="1" ht="20.100000000000001" customHeight="1" x14ac:dyDescent="0.2">
      <c r="B61" s="114" t="s">
        <v>2</v>
      </c>
      <c r="C61" s="39" t="s">
        <v>1</v>
      </c>
      <c r="D61" s="38"/>
      <c r="E61" s="37"/>
      <c r="F61" s="134">
        <f t="shared" si="0"/>
        <v>0</v>
      </c>
      <c r="G61" s="135"/>
      <c r="H61" s="135"/>
      <c r="I61" s="136"/>
      <c r="J61" s="36"/>
      <c r="K61" s="35">
        <f>$D$61*$F$61*$J$61/60</f>
        <v>0</v>
      </c>
      <c r="L61" s="34" t="e">
        <f t="shared" si="1"/>
        <v>#DIV/0!</v>
      </c>
      <c r="M61" s="20"/>
    </row>
    <row r="62" spans="2:13" s="9" customFormat="1" ht="20.100000000000001" customHeight="1" x14ac:dyDescent="0.2">
      <c r="B62" s="114"/>
      <c r="C62" s="39" t="s">
        <v>36</v>
      </c>
      <c r="D62" s="38"/>
      <c r="E62" s="37"/>
      <c r="F62" s="134">
        <f t="shared" si="0"/>
        <v>0</v>
      </c>
      <c r="G62" s="135"/>
      <c r="H62" s="135"/>
      <c r="I62" s="136"/>
      <c r="J62" s="36"/>
      <c r="K62" s="35">
        <f>$D$62*$F$62*$J$62/60</f>
        <v>0</v>
      </c>
      <c r="L62" s="34" t="e">
        <f t="shared" si="1"/>
        <v>#DIV/0!</v>
      </c>
      <c r="M62" s="20"/>
    </row>
    <row r="63" spans="2:13" s="9" customFormat="1" ht="20.100000000000001" customHeight="1" x14ac:dyDescent="0.2">
      <c r="B63" s="114"/>
      <c r="C63" s="39" t="s">
        <v>35</v>
      </c>
      <c r="D63" s="38"/>
      <c r="E63" s="37"/>
      <c r="F63" s="134">
        <f t="shared" si="0"/>
        <v>0</v>
      </c>
      <c r="G63" s="135"/>
      <c r="H63" s="135"/>
      <c r="I63" s="136"/>
      <c r="J63" s="36"/>
      <c r="K63" s="35">
        <f>$D$63*$F$63*$J$63/60</f>
        <v>0</v>
      </c>
      <c r="L63" s="34" t="e">
        <f t="shared" si="1"/>
        <v>#DIV/0!</v>
      </c>
      <c r="M63" s="20"/>
    </row>
    <row r="64" spans="2:13" s="9" customFormat="1" ht="20.100000000000001" customHeight="1" x14ac:dyDescent="0.2">
      <c r="B64" s="114"/>
      <c r="C64" s="31" t="s">
        <v>34</v>
      </c>
      <c r="D64" s="30"/>
      <c r="E64" s="29"/>
      <c r="F64" s="134">
        <f t="shared" si="0"/>
        <v>0</v>
      </c>
      <c r="G64" s="135"/>
      <c r="H64" s="135"/>
      <c r="I64" s="136"/>
      <c r="J64" s="28"/>
      <c r="K64" s="33">
        <f>$D$64*$F$64*$J$64/60</f>
        <v>0</v>
      </c>
      <c r="L64" s="32" t="e">
        <f t="shared" si="1"/>
        <v>#DIV/0!</v>
      </c>
      <c r="M64" s="20"/>
    </row>
    <row r="65" spans="2:13" s="9" customFormat="1" ht="20.100000000000001" customHeight="1" x14ac:dyDescent="0.2">
      <c r="B65" s="114"/>
      <c r="C65" s="31" t="s">
        <v>33</v>
      </c>
      <c r="D65" s="30"/>
      <c r="E65" s="29"/>
      <c r="F65" s="131">
        <f t="shared" si="0"/>
        <v>0</v>
      </c>
      <c r="G65" s="132"/>
      <c r="H65" s="132"/>
      <c r="I65" s="133"/>
      <c r="J65" s="28"/>
      <c r="K65" s="33">
        <f>$D$65*$F$65*$J$65/60</f>
        <v>0</v>
      </c>
      <c r="L65" s="32" t="e">
        <f t="shared" si="1"/>
        <v>#DIV/0!</v>
      </c>
      <c r="M65" s="20"/>
    </row>
    <row r="66" spans="2:13" s="9" customFormat="1" ht="20.100000000000001" customHeight="1" x14ac:dyDescent="0.2">
      <c r="B66" s="115"/>
      <c r="C66" s="31" t="s">
        <v>32</v>
      </c>
      <c r="D66" s="30"/>
      <c r="E66" s="29"/>
      <c r="F66" s="134">
        <f t="shared" si="0"/>
        <v>0</v>
      </c>
      <c r="G66" s="135"/>
      <c r="H66" s="135"/>
      <c r="I66" s="136"/>
      <c r="J66" s="28"/>
      <c r="K66" s="27">
        <f>$D$66*$F$66*$J$66/60</f>
        <v>0</v>
      </c>
      <c r="L66" s="26" t="e">
        <f t="shared" si="1"/>
        <v>#DIV/0!</v>
      </c>
      <c r="M66" s="20"/>
    </row>
    <row r="67" spans="2:13" s="9" customFormat="1" ht="20.100000000000001" customHeight="1" x14ac:dyDescent="0.2">
      <c r="B67" s="141"/>
      <c r="C67" s="142"/>
      <c r="D67" s="142"/>
      <c r="E67" s="25">
        <f>SUM(E56:E66)</f>
        <v>0</v>
      </c>
      <c r="F67" s="143">
        <f>SUM(F56:I66)</f>
        <v>0</v>
      </c>
      <c r="G67" s="144"/>
      <c r="H67" s="144"/>
      <c r="I67" s="145"/>
      <c r="J67" s="24">
        <f>SUM(J56:J66)</f>
        <v>0</v>
      </c>
      <c r="K67" s="23">
        <f>SUM(K56:K66)</f>
        <v>0</v>
      </c>
      <c r="L67" s="22" t="e">
        <f>SUM(L56:L66)</f>
        <v>#DIV/0!</v>
      </c>
      <c r="M67" s="20"/>
    </row>
    <row r="68" spans="2:13" s="9" customFormat="1" ht="20.100000000000001" customHeight="1" x14ac:dyDescent="0.2">
      <c r="B68" s="58"/>
      <c r="C68" s="58"/>
      <c r="D68" s="58"/>
      <c r="E68" s="57"/>
      <c r="F68" s="56"/>
      <c r="G68" s="56"/>
      <c r="H68" s="56"/>
      <c r="I68" s="56"/>
      <c r="J68" s="55"/>
      <c r="K68" s="54"/>
      <c r="L68" s="53"/>
      <c r="M68" s="20"/>
    </row>
    <row r="69" spans="2:13" s="9" customFormat="1" ht="20.100000000000001" customHeight="1" x14ac:dyDescent="0.2">
      <c r="B69" s="19" t="s">
        <v>93</v>
      </c>
      <c r="C69" s="19"/>
      <c r="D69" s="20"/>
      <c r="E69" s="20"/>
      <c r="F69" s="20"/>
      <c r="G69" s="20"/>
      <c r="H69" s="20"/>
      <c r="I69" s="20"/>
      <c r="J69" s="20"/>
      <c r="K69" s="20"/>
      <c r="L69" s="20"/>
      <c r="M69" s="20"/>
    </row>
    <row r="70" spans="2:13" s="9" customFormat="1" ht="20.100000000000001" customHeight="1" x14ac:dyDescent="0.2">
      <c r="B70" s="116" t="s">
        <v>15</v>
      </c>
      <c r="C70" s="117"/>
      <c r="D70" s="117" t="s">
        <v>14</v>
      </c>
      <c r="E70" s="120" t="s">
        <v>13</v>
      </c>
      <c r="F70" s="121"/>
      <c r="G70" s="121"/>
      <c r="H70" s="121"/>
      <c r="I70" s="122"/>
      <c r="J70" s="146" t="s">
        <v>12</v>
      </c>
      <c r="K70" s="123" t="s">
        <v>11</v>
      </c>
      <c r="L70" s="146" t="s">
        <v>94</v>
      </c>
      <c r="M70" s="20"/>
    </row>
    <row r="71" spans="2:13" s="9" customFormat="1" ht="20.100000000000001" customHeight="1" x14ac:dyDescent="0.2">
      <c r="B71" s="118"/>
      <c r="C71" s="119"/>
      <c r="D71" s="119"/>
      <c r="E71" s="52" t="s">
        <v>10</v>
      </c>
      <c r="F71" s="124" t="s">
        <v>9</v>
      </c>
      <c r="G71" s="125"/>
      <c r="H71" s="125"/>
      <c r="I71" s="126"/>
      <c r="J71" s="147"/>
      <c r="K71" s="127"/>
      <c r="L71" s="147"/>
      <c r="M71" s="20"/>
    </row>
    <row r="72" spans="2:13" s="9" customFormat="1" ht="20.100000000000001" customHeight="1" x14ac:dyDescent="0.2">
      <c r="B72" s="113" t="s">
        <v>8</v>
      </c>
      <c r="C72" s="51" t="s">
        <v>7</v>
      </c>
      <c r="D72" s="50"/>
      <c r="E72" s="49"/>
      <c r="F72" s="128">
        <f t="shared" ref="F72:F82" si="2">E72*12</f>
        <v>0</v>
      </c>
      <c r="G72" s="129"/>
      <c r="H72" s="129"/>
      <c r="I72" s="130"/>
      <c r="J72" s="48"/>
      <c r="K72" s="47">
        <f>$D$72*$F$72*$J$72/60</f>
        <v>0</v>
      </c>
      <c r="L72" s="46" t="e">
        <f t="shared" ref="L72:L82" si="3">K72/D72</f>
        <v>#DIV/0!</v>
      </c>
      <c r="M72" s="20"/>
    </row>
    <row r="73" spans="2:13" s="9" customFormat="1" ht="20.100000000000001" customHeight="1" x14ac:dyDescent="0.2">
      <c r="B73" s="114"/>
      <c r="C73" s="31" t="s">
        <v>6</v>
      </c>
      <c r="D73" s="30"/>
      <c r="E73" s="29"/>
      <c r="F73" s="131">
        <f t="shared" si="2"/>
        <v>0</v>
      </c>
      <c r="G73" s="132"/>
      <c r="H73" s="132"/>
      <c r="I73" s="133"/>
      <c r="J73" s="28"/>
      <c r="K73" s="33">
        <f>$D$73*$F$73*$J$73/60</f>
        <v>0</v>
      </c>
      <c r="L73" s="32" t="e">
        <f t="shared" si="3"/>
        <v>#DIV/0!</v>
      </c>
      <c r="M73" s="20"/>
    </row>
    <row r="74" spans="2:13" s="9" customFormat="1" ht="20.100000000000001" customHeight="1" x14ac:dyDescent="0.2">
      <c r="B74" s="114"/>
      <c r="C74" s="31" t="s">
        <v>5</v>
      </c>
      <c r="D74" s="30"/>
      <c r="E74" s="29"/>
      <c r="F74" s="131">
        <f t="shared" si="2"/>
        <v>0</v>
      </c>
      <c r="G74" s="132"/>
      <c r="H74" s="132"/>
      <c r="I74" s="133"/>
      <c r="J74" s="28"/>
      <c r="K74" s="33">
        <f>$D$74*$F$74*$J$74/60</f>
        <v>0</v>
      </c>
      <c r="L74" s="32" t="e">
        <f t="shared" si="3"/>
        <v>#DIV/0!</v>
      </c>
      <c r="M74" s="20"/>
    </row>
    <row r="75" spans="2:13" s="9" customFormat="1" ht="20.100000000000001" customHeight="1" x14ac:dyDescent="0.2">
      <c r="B75" s="114"/>
      <c r="C75" s="31" t="s">
        <v>4</v>
      </c>
      <c r="D75" s="30"/>
      <c r="E75" s="29"/>
      <c r="F75" s="134">
        <f t="shared" si="2"/>
        <v>0</v>
      </c>
      <c r="G75" s="135"/>
      <c r="H75" s="135"/>
      <c r="I75" s="136"/>
      <c r="J75" s="28"/>
      <c r="K75" s="33">
        <f>$D$75*$F$75*$J$75/60</f>
        <v>0</v>
      </c>
      <c r="L75" s="32" t="e">
        <f t="shared" si="3"/>
        <v>#DIV/0!</v>
      </c>
      <c r="M75" s="20"/>
    </row>
    <row r="76" spans="2:13" s="9" customFormat="1" ht="20.100000000000001" customHeight="1" x14ac:dyDescent="0.2">
      <c r="B76" s="115"/>
      <c r="C76" s="45" t="s">
        <v>3</v>
      </c>
      <c r="D76" s="44"/>
      <c r="E76" s="43"/>
      <c r="F76" s="137">
        <f t="shared" si="2"/>
        <v>0</v>
      </c>
      <c r="G76" s="138"/>
      <c r="H76" s="138"/>
      <c r="I76" s="139"/>
      <c r="J76" s="42"/>
      <c r="K76" s="41">
        <f>$D$76*$F$76*$J$76/60</f>
        <v>0</v>
      </c>
      <c r="L76" s="40" t="e">
        <f t="shared" si="3"/>
        <v>#DIV/0!</v>
      </c>
      <c r="M76" s="20"/>
    </row>
    <row r="77" spans="2:13" s="9" customFormat="1" ht="20.100000000000001" customHeight="1" x14ac:dyDescent="0.2">
      <c r="B77" s="114" t="s">
        <v>2</v>
      </c>
      <c r="C77" s="39" t="s">
        <v>1</v>
      </c>
      <c r="D77" s="38"/>
      <c r="E77" s="37"/>
      <c r="F77" s="134">
        <f t="shared" si="2"/>
        <v>0</v>
      </c>
      <c r="G77" s="135"/>
      <c r="H77" s="135"/>
      <c r="I77" s="136"/>
      <c r="J77" s="36"/>
      <c r="K77" s="35">
        <f>$D$77*$F$77*$J$77/60</f>
        <v>0</v>
      </c>
      <c r="L77" s="34" t="e">
        <f t="shared" si="3"/>
        <v>#DIV/0!</v>
      </c>
      <c r="M77" s="20"/>
    </row>
    <row r="78" spans="2:13" s="9" customFormat="1" ht="20.100000000000001" customHeight="1" x14ac:dyDescent="0.2">
      <c r="B78" s="114"/>
      <c r="C78" s="39" t="s">
        <v>36</v>
      </c>
      <c r="D78" s="38"/>
      <c r="E78" s="37"/>
      <c r="F78" s="134">
        <f t="shared" si="2"/>
        <v>0</v>
      </c>
      <c r="G78" s="135"/>
      <c r="H78" s="135"/>
      <c r="I78" s="136"/>
      <c r="J78" s="36"/>
      <c r="K78" s="35">
        <f>$D$78*$F$78*$J$78/60</f>
        <v>0</v>
      </c>
      <c r="L78" s="34" t="e">
        <f t="shared" si="3"/>
        <v>#DIV/0!</v>
      </c>
      <c r="M78" s="20"/>
    </row>
    <row r="79" spans="2:13" s="9" customFormat="1" ht="20.100000000000001" customHeight="1" x14ac:dyDescent="0.2">
      <c r="B79" s="114"/>
      <c r="C79" s="39" t="s">
        <v>35</v>
      </c>
      <c r="D79" s="38"/>
      <c r="E79" s="37"/>
      <c r="F79" s="134">
        <f t="shared" si="2"/>
        <v>0</v>
      </c>
      <c r="G79" s="135"/>
      <c r="H79" s="135"/>
      <c r="I79" s="136"/>
      <c r="J79" s="36"/>
      <c r="K79" s="35">
        <f>$D$79*$F$79*$J$79/60</f>
        <v>0</v>
      </c>
      <c r="L79" s="34" t="e">
        <f t="shared" si="3"/>
        <v>#DIV/0!</v>
      </c>
      <c r="M79" s="20"/>
    </row>
    <row r="80" spans="2:13" s="9" customFormat="1" ht="20.100000000000001" customHeight="1" x14ac:dyDescent="0.2">
      <c r="B80" s="114"/>
      <c r="C80" s="31" t="s">
        <v>34</v>
      </c>
      <c r="D80" s="30"/>
      <c r="E80" s="29"/>
      <c r="F80" s="134">
        <f t="shared" si="2"/>
        <v>0</v>
      </c>
      <c r="G80" s="135"/>
      <c r="H80" s="135"/>
      <c r="I80" s="136"/>
      <c r="J80" s="28"/>
      <c r="K80" s="33">
        <f>$D$80*$F$80*$J$80/60</f>
        <v>0</v>
      </c>
      <c r="L80" s="32" t="e">
        <f t="shared" si="3"/>
        <v>#DIV/0!</v>
      </c>
      <c r="M80" s="20"/>
    </row>
    <row r="81" spans="2:13" s="9" customFormat="1" ht="20.100000000000001" customHeight="1" x14ac:dyDescent="0.2">
      <c r="B81" s="114"/>
      <c r="C81" s="31" t="s">
        <v>33</v>
      </c>
      <c r="D81" s="30"/>
      <c r="E81" s="29"/>
      <c r="F81" s="131">
        <f t="shared" si="2"/>
        <v>0</v>
      </c>
      <c r="G81" s="132"/>
      <c r="H81" s="132"/>
      <c r="I81" s="133"/>
      <c r="J81" s="28"/>
      <c r="K81" s="33">
        <f>$D$81*$F$81*$J$81/60</f>
        <v>0</v>
      </c>
      <c r="L81" s="32" t="e">
        <f t="shared" si="3"/>
        <v>#DIV/0!</v>
      </c>
      <c r="M81" s="20"/>
    </row>
    <row r="82" spans="2:13" s="9" customFormat="1" ht="20.100000000000001" customHeight="1" x14ac:dyDescent="0.2">
      <c r="B82" s="115"/>
      <c r="C82" s="31" t="s">
        <v>32</v>
      </c>
      <c r="D82" s="30"/>
      <c r="E82" s="29"/>
      <c r="F82" s="134">
        <f t="shared" si="2"/>
        <v>0</v>
      </c>
      <c r="G82" s="135"/>
      <c r="H82" s="135"/>
      <c r="I82" s="136"/>
      <c r="J82" s="28"/>
      <c r="K82" s="27">
        <f>$D$82*$F$82*$J$82/60</f>
        <v>0</v>
      </c>
      <c r="L82" s="26" t="e">
        <f t="shared" si="3"/>
        <v>#DIV/0!</v>
      </c>
      <c r="M82" s="20"/>
    </row>
    <row r="83" spans="2:13" s="9" customFormat="1" ht="20.100000000000001" customHeight="1" x14ac:dyDescent="0.2">
      <c r="B83" s="141"/>
      <c r="C83" s="142"/>
      <c r="D83" s="142"/>
      <c r="E83" s="25">
        <f>SUM(E72:E82)</f>
        <v>0</v>
      </c>
      <c r="F83" s="143">
        <f>SUM(F72:I82)</f>
        <v>0</v>
      </c>
      <c r="G83" s="144"/>
      <c r="H83" s="144"/>
      <c r="I83" s="145"/>
      <c r="J83" s="24">
        <f>SUM(J72:J82)</f>
        <v>0</v>
      </c>
      <c r="K83" s="23">
        <f>SUM(K72:K82)</f>
        <v>0</v>
      </c>
      <c r="L83" s="22" t="e">
        <f>SUM(L72:L82)</f>
        <v>#DIV/0!</v>
      </c>
      <c r="M83" s="20"/>
    </row>
    <row r="84" spans="2:13" s="9" customFormat="1" ht="20.100000000000001" customHeight="1" x14ac:dyDescent="0.2">
      <c r="B84" s="68" t="s">
        <v>67</v>
      </c>
      <c r="C84" s="20"/>
      <c r="D84" s="20"/>
      <c r="E84" s="20"/>
      <c r="F84" s="20"/>
      <c r="G84" s="20"/>
      <c r="H84" s="20"/>
      <c r="I84" s="20"/>
      <c r="J84" s="20"/>
      <c r="K84" s="20"/>
      <c r="L84" s="20"/>
      <c r="M84" s="20"/>
    </row>
    <row r="85" spans="2:13" s="9" customFormat="1" ht="20.100000000000001" customHeight="1" x14ac:dyDescent="0.2">
      <c r="B85" s="68" t="s">
        <v>68</v>
      </c>
      <c r="C85" s="20"/>
      <c r="D85" s="20"/>
      <c r="E85" s="20"/>
      <c r="F85" s="20"/>
      <c r="G85" s="20"/>
      <c r="H85" s="20"/>
      <c r="I85" s="20"/>
      <c r="J85" s="21" t="s">
        <v>0</v>
      </c>
      <c r="K85" s="20"/>
      <c r="L85" s="20"/>
      <c r="M85" s="20"/>
    </row>
    <row r="86" spans="2:13" s="9" customFormat="1" ht="19.8" x14ac:dyDescent="0.2">
      <c r="B86" s="13"/>
      <c r="C86" s="13"/>
      <c r="D86" s="12"/>
      <c r="E86" s="12"/>
      <c r="F86" s="12"/>
      <c r="G86" s="12"/>
      <c r="L86" s="259" t="e">
        <f>($K$67-$K$83)/$K$67</f>
        <v>#DIV/0!</v>
      </c>
    </row>
    <row r="87" spans="2:13" s="9" customFormat="1" ht="18" x14ac:dyDescent="0.2">
      <c r="B87" s="17"/>
      <c r="C87" s="17"/>
    </row>
    <row r="88" spans="2:13" s="9" customFormat="1" ht="18.75" customHeight="1" x14ac:dyDescent="0.2">
      <c r="B88" s="140"/>
      <c r="C88" s="16"/>
      <c r="D88" s="140"/>
      <c r="E88" s="140"/>
      <c r="F88" s="16"/>
      <c r="G88" s="16"/>
    </row>
    <row r="89" spans="2:13" s="9" customFormat="1" ht="18" x14ac:dyDescent="0.2">
      <c r="B89" s="140"/>
      <c r="C89" s="16"/>
      <c r="D89" s="16"/>
      <c r="E89" s="15"/>
      <c r="F89" s="15"/>
      <c r="G89" s="15"/>
    </row>
    <row r="90" spans="2:13" s="9" customFormat="1" ht="18" x14ac:dyDescent="0.2">
      <c r="B90" s="14"/>
      <c r="C90" s="14"/>
      <c r="D90" s="12"/>
      <c r="E90" s="12"/>
      <c r="F90" s="12"/>
      <c r="G90" s="12"/>
    </row>
    <row r="91" spans="2:13" s="9" customFormat="1" ht="18" x14ac:dyDescent="0.2">
      <c r="B91" s="14"/>
      <c r="C91" s="14"/>
      <c r="D91" s="12"/>
      <c r="E91" s="12"/>
      <c r="F91" s="12"/>
      <c r="G91" s="12"/>
    </row>
    <row r="92" spans="2:13" s="9" customFormat="1" ht="18" x14ac:dyDescent="0.2">
      <c r="B92" s="14"/>
      <c r="C92" s="14"/>
      <c r="D92" s="12"/>
      <c r="E92" s="12"/>
      <c r="F92" s="12"/>
      <c r="G92" s="12"/>
    </row>
    <row r="93" spans="2:13" s="9" customFormat="1" ht="18" x14ac:dyDescent="0.2">
      <c r="B93" s="13"/>
      <c r="C93" s="13"/>
      <c r="D93" s="12"/>
      <c r="E93" s="12"/>
      <c r="F93" s="12"/>
      <c r="G93" s="12"/>
    </row>
    <row r="94" spans="2:13" s="9" customFormat="1" ht="18" x14ac:dyDescent="0.2">
      <c r="B94" s="11"/>
      <c r="C94" s="11"/>
    </row>
    <row r="95" spans="2:13" s="9" customFormat="1" ht="18" x14ac:dyDescent="0.2">
      <c r="D95" s="10"/>
    </row>
    <row r="96" spans="2:13" s="9" customFormat="1" ht="18" x14ac:dyDescent="0.2"/>
    <row r="98" ht="14.25" customHeight="1" x14ac:dyDescent="0.2"/>
  </sheetData>
  <sheetProtection selectLockedCells="1" selectUnlockedCells="1"/>
  <dataConsolidate/>
  <mergeCells count="71">
    <mergeCell ref="D7:M7"/>
    <mergeCell ref="B11:M11"/>
    <mergeCell ref="B12:M12"/>
    <mergeCell ref="B6:C6"/>
    <mergeCell ref="D6:M6"/>
    <mergeCell ref="B7:C7"/>
    <mergeCell ref="B8:C8"/>
    <mergeCell ref="B9:C9"/>
    <mergeCell ref="B10:C10"/>
    <mergeCell ref="D8:M8"/>
    <mergeCell ref="D9:M9"/>
    <mergeCell ref="D10:M10"/>
    <mergeCell ref="B2:M2"/>
    <mergeCell ref="B4:C4"/>
    <mergeCell ref="D4:M4"/>
    <mergeCell ref="B5:C5"/>
    <mergeCell ref="D5:M5"/>
    <mergeCell ref="R47:Z47"/>
    <mergeCell ref="B48:M48"/>
    <mergeCell ref="C30:J30"/>
    <mergeCell ref="C32:M34"/>
    <mergeCell ref="G36:H36"/>
    <mergeCell ref="D15:F15"/>
    <mergeCell ref="D17:F17"/>
    <mergeCell ref="D19:F19"/>
    <mergeCell ref="F62:I62"/>
    <mergeCell ref="F63:I63"/>
    <mergeCell ref="F64:I64"/>
    <mergeCell ref="F65:I65"/>
    <mergeCell ref="F61:I61"/>
    <mergeCell ref="F59:I59"/>
    <mergeCell ref="F60:I60"/>
    <mergeCell ref="F56:I56"/>
    <mergeCell ref="F57:I57"/>
    <mergeCell ref="F58:I58"/>
    <mergeCell ref="L54:L55"/>
    <mergeCell ref="F55:I55"/>
    <mergeCell ref="B67:D67"/>
    <mergeCell ref="F67:I67"/>
    <mergeCell ref="E54:I54"/>
    <mergeCell ref="J54:J55"/>
    <mergeCell ref="K54:K55"/>
    <mergeCell ref="B61:B66"/>
    <mergeCell ref="F66:I66"/>
    <mergeCell ref="B56:B60"/>
    <mergeCell ref="B54:C55"/>
    <mergeCell ref="D54:D55"/>
    <mergeCell ref="B88:B89"/>
    <mergeCell ref="D88:E88"/>
    <mergeCell ref="B77:B82"/>
    <mergeCell ref="F77:I77"/>
    <mergeCell ref="F80:I80"/>
    <mergeCell ref="F79:I79"/>
    <mergeCell ref="F78:I78"/>
    <mergeCell ref="F81:I81"/>
    <mergeCell ref="F82:I82"/>
    <mergeCell ref="B83:D83"/>
    <mergeCell ref="F83:I83"/>
    <mergeCell ref="B72:B76"/>
    <mergeCell ref="B70:C71"/>
    <mergeCell ref="D70:D71"/>
    <mergeCell ref="E70:I70"/>
    <mergeCell ref="L70:L71"/>
    <mergeCell ref="F71:I71"/>
    <mergeCell ref="J70:J71"/>
    <mergeCell ref="K70:K71"/>
    <mergeCell ref="F72:I72"/>
    <mergeCell ref="F73:I73"/>
    <mergeCell ref="F74:I74"/>
    <mergeCell ref="F75:I75"/>
    <mergeCell ref="F76:I76"/>
  </mergeCells>
  <phoneticPr fontId="3"/>
  <conditionalFormatting sqref="D13">
    <cfRule type="containsText" dxfId="2" priority="1" operator="containsText" text="あり">
      <formula>NOT(ISERROR(SEARCH("あり",D13)))</formula>
    </cfRule>
    <cfRule type="containsText" dxfId="1" priority="2" operator="containsText" text="なし">
      <formula>NOT(ISERROR(SEARCH("なし",D13)))</formula>
    </cfRule>
    <cfRule type="containsText" dxfId="0" priority="3" operator="containsText" text="あり">
      <formula>NOT(ISERROR(SEARCH("あり",D13)))</formula>
    </cfRule>
  </conditionalFormatting>
  <dataValidations count="5">
    <dataValidation imeMode="halfKatakana" allowBlank="1" showInputMessage="1" showErrorMessage="1" sqref="D6:K6 D4" xr:uid="{A0F2A809-A522-4A52-ADF7-7DC903EDD19B}"/>
    <dataValidation type="list" allowBlank="1" showInputMessage="1" showErrorMessage="1" sqref="D13" xr:uid="{88B70DBA-D38E-4859-B56A-E28056354C96}">
      <formula1>"あり,なし"</formula1>
    </dataValidation>
    <dataValidation type="list" allowBlank="1" showInputMessage="1" showErrorMessage="1" sqref="I13" xr:uid="{297FE2CB-E9D0-46E3-B990-AFE4E669F680}">
      <formula1>"令和元年度,令和２年度,令和３年度"</formula1>
    </dataValidation>
    <dataValidation type="list" allowBlank="1" showInputMessage="1" showErrorMessage="1" sqref="B27:B29 D27:D29 H27:H29 K28:K29 B45 B39:B40 B36:B37 D36 I36 K36" xr:uid="{1FE9F967-ADEA-4EAC-B34E-9F76DBF0ABCE}">
      <formula1>"✓"</formula1>
    </dataValidation>
    <dataValidation type="list" allowBlank="1" showInputMessage="1" showErrorMessage="1" sqref="B12:M12" xr:uid="{4A1C4CAD-D643-44D3-87E1-E0A43604664E}">
      <formula1>"障害者支援施設,グループホーム,療養介護,生活介護,自立訓練,就労移行支援,就労継続支援A型,就労継続支援B型,就労定着支援,就労選択支援,自立生活援助,短期入所,居宅介護,重度訪問介護,同行援護,行動援護,計画相談支援,地域移行支援,地域定着支援"</formula1>
    </dataValidation>
  </dataValidations>
  <printOptions horizontalCentered="1"/>
  <pageMargins left="0.70866141732283472" right="0.70866141732283472" top="0.74803149606299213" bottom="0.74803149606299213" header="0.31496062992125984" footer="0.31496062992125984"/>
  <pageSetup paperSize="9" scale="55" fitToHeight="0" orientation="portrait" r:id="rId1"/>
  <rowBreaks count="1" manualBreakCount="1">
    <brk id="50"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17665-4B3B-423C-8CCE-4512F01AFE66}">
  <sheetPr>
    <tabColor rgb="FF00B050"/>
    <pageSetUpPr fitToPage="1"/>
  </sheetPr>
  <dimension ref="A1:W65"/>
  <sheetViews>
    <sheetView showGridLines="0" view="pageBreakPreview" zoomScale="60" zoomScaleNormal="85" workbookViewId="0">
      <selection activeCell="C36" sqref="C36"/>
    </sheetView>
  </sheetViews>
  <sheetFormatPr defaultColWidth="5.6640625" defaultRowHeight="19.8" x14ac:dyDescent="0.2"/>
  <cols>
    <col min="1" max="1" width="3.88671875" style="74" customWidth="1"/>
    <col min="2" max="2" width="5.6640625" style="74"/>
    <col min="3" max="3" width="12.88671875" style="74" customWidth="1"/>
    <col min="4" max="4" width="5.6640625" style="74"/>
    <col min="5" max="5" width="18" style="74" customWidth="1"/>
    <col min="6" max="21" width="5.6640625" style="74"/>
    <col min="22" max="22" width="3.88671875" style="74" customWidth="1"/>
    <col min="23" max="23" width="2.6640625" style="74" customWidth="1"/>
    <col min="24" max="16384" width="5.6640625" style="74"/>
  </cols>
  <sheetData>
    <row r="1" spans="1:23" ht="22.2" x14ac:dyDescent="0.2">
      <c r="A1" s="86"/>
      <c r="B1" s="75"/>
      <c r="C1" s="75"/>
      <c r="D1" s="75"/>
      <c r="E1" s="75"/>
      <c r="F1" s="75"/>
      <c r="G1" s="75"/>
      <c r="H1" s="75"/>
      <c r="I1" s="75"/>
      <c r="J1" s="75"/>
    </row>
    <row r="2" spans="1:23" ht="37.5" customHeight="1" x14ac:dyDescent="0.2">
      <c r="A2" s="193" t="s">
        <v>88</v>
      </c>
      <c r="B2" s="194"/>
      <c r="C2" s="194"/>
      <c r="D2" s="194"/>
      <c r="E2" s="194"/>
      <c r="F2" s="194"/>
      <c r="G2" s="194"/>
      <c r="H2" s="194"/>
      <c r="I2" s="194"/>
      <c r="J2" s="194"/>
      <c r="K2" s="194"/>
      <c r="L2" s="194"/>
      <c r="M2" s="194"/>
      <c r="N2" s="194"/>
      <c r="O2" s="194"/>
      <c r="P2" s="194"/>
      <c r="Q2" s="194"/>
      <c r="R2" s="194"/>
      <c r="S2" s="194"/>
      <c r="T2" s="194"/>
      <c r="U2" s="194"/>
      <c r="V2" s="194"/>
      <c r="W2" s="194"/>
    </row>
    <row r="3" spans="1:23" ht="32.25" customHeight="1" x14ac:dyDescent="0.2">
      <c r="A3" s="194"/>
      <c r="B3" s="194"/>
      <c r="C3" s="194"/>
      <c r="D3" s="194"/>
      <c r="E3" s="194"/>
      <c r="F3" s="194"/>
      <c r="G3" s="194"/>
      <c r="H3" s="194"/>
      <c r="I3" s="194"/>
      <c r="J3" s="194"/>
      <c r="K3" s="194"/>
      <c r="L3" s="194"/>
      <c r="M3" s="194"/>
      <c r="N3" s="194"/>
      <c r="O3" s="194"/>
      <c r="P3" s="194"/>
      <c r="Q3" s="194"/>
      <c r="R3" s="194"/>
      <c r="S3" s="194"/>
      <c r="T3" s="194"/>
      <c r="U3" s="194"/>
      <c r="V3" s="194"/>
      <c r="W3" s="194"/>
    </row>
    <row r="4" spans="1:23" s="84" customFormat="1" ht="20.399999999999999" thickBot="1" x14ac:dyDescent="0.25">
      <c r="A4" s="85"/>
      <c r="B4" s="85"/>
      <c r="C4" s="92" t="s">
        <v>26</v>
      </c>
      <c r="D4" s="85"/>
      <c r="E4" s="85"/>
      <c r="F4" s="85"/>
      <c r="G4" s="85"/>
      <c r="H4" s="85"/>
      <c r="I4" s="85"/>
      <c r="J4" s="85"/>
    </row>
    <row r="5" spans="1:23" s="84" customFormat="1" ht="23.1" customHeight="1" x14ac:dyDescent="0.2">
      <c r="A5" s="85"/>
      <c r="B5" s="85"/>
      <c r="C5" s="91" t="s">
        <v>25</v>
      </c>
      <c r="D5" s="195">
        <f>パッケージ事業計画!D5</f>
        <v>0</v>
      </c>
      <c r="E5" s="196"/>
      <c r="F5" s="196"/>
      <c r="G5" s="196"/>
      <c r="H5" s="196"/>
      <c r="I5" s="196"/>
      <c r="J5" s="196"/>
      <c r="K5" s="197"/>
    </row>
    <row r="6" spans="1:23" s="84" customFormat="1" ht="23.1" customHeight="1" thickBot="1" x14ac:dyDescent="0.25">
      <c r="A6" s="85"/>
      <c r="B6" s="85"/>
      <c r="C6" s="90" t="s">
        <v>23</v>
      </c>
      <c r="D6" s="198">
        <f>パッケージ事業計画!D7</f>
        <v>0</v>
      </c>
      <c r="E6" s="199"/>
      <c r="F6" s="199"/>
      <c r="G6" s="199"/>
      <c r="H6" s="199"/>
      <c r="I6" s="199"/>
      <c r="J6" s="199"/>
      <c r="K6" s="200"/>
    </row>
    <row r="7" spans="1:23" ht="10.050000000000001" customHeight="1" x14ac:dyDescent="0.2">
      <c r="A7" s="75"/>
      <c r="B7" s="75"/>
      <c r="C7" s="75"/>
      <c r="D7" s="75"/>
      <c r="E7" s="75"/>
      <c r="F7" s="75"/>
      <c r="G7" s="75"/>
      <c r="H7" s="75"/>
      <c r="I7" s="75"/>
      <c r="J7" s="75"/>
    </row>
    <row r="8" spans="1:23" ht="20.100000000000001" customHeight="1" x14ac:dyDescent="0.2">
      <c r="A8" s="75"/>
      <c r="B8" s="211" t="s">
        <v>53</v>
      </c>
      <c r="C8" s="211"/>
      <c r="D8" s="211"/>
      <c r="E8" s="212">
        <f>$C$12+$E$12-$G$12+B38</f>
        <v>0</v>
      </c>
      <c r="F8" s="213"/>
      <c r="G8" s="213"/>
      <c r="H8" s="213"/>
      <c r="I8" s="213"/>
      <c r="J8" s="215" t="s">
        <v>52</v>
      </c>
      <c r="K8" s="216"/>
      <c r="M8" s="192"/>
      <c r="N8" s="192"/>
      <c r="O8" s="192"/>
      <c r="P8" s="192"/>
      <c r="Q8" s="192"/>
      <c r="R8" s="192"/>
      <c r="T8" s="83"/>
      <c r="U8" s="83"/>
    </row>
    <row r="9" spans="1:23" ht="20.100000000000001" customHeight="1" thickBot="1" x14ac:dyDescent="0.25">
      <c r="A9" s="75"/>
      <c r="B9" s="211"/>
      <c r="C9" s="211"/>
      <c r="D9" s="211"/>
      <c r="E9" s="214"/>
      <c r="F9" s="214"/>
      <c r="G9" s="214"/>
      <c r="H9" s="214"/>
      <c r="I9" s="214"/>
      <c r="J9" s="215"/>
      <c r="K9" s="216"/>
      <c r="M9" s="192"/>
      <c r="N9" s="192"/>
      <c r="O9" s="192"/>
      <c r="P9" s="192"/>
      <c r="Q9" s="192"/>
      <c r="R9" s="192"/>
      <c r="T9" s="83"/>
      <c r="U9" s="83"/>
    </row>
    <row r="10" spans="1:23" ht="10.050000000000001" customHeight="1" x14ac:dyDescent="0.2">
      <c r="A10" s="75"/>
      <c r="B10" s="75"/>
      <c r="C10" s="75"/>
      <c r="D10" s="75"/>
      <c r="E10" s="75"/>
      <c r="F10" s="75"/>
      <c r="G10" s="75"/>
      <c r="H10" s="75"/>
      <c r="I10" s="75"/>
      <c r="J10" s="75"/>
    </row>
    <row r="11" spans="1:23" ht="40.049999999999997" customHeight="1" x14ac:dyDescent="0.2">
      <c r="A11" s="75"/>
      <c r="B11" s="75"/>
      <c r="C11" s="201" t="s">
        <v>51</v>
      </c>
      <c r="D11" s="202"/>
      <c r="E11" s="203" t="s">
        <v>50</v>
      </c>
      <c r="F11" s="204"/>
      <c r="G11" s="203" t="s">
        <v>49</v>
      </c>
      <c r="H11" s="204"/>
      <c r="I11" s="81"/>
      <c r="J11" s="81"/>
    </row>
    <row r="12" spans="1:23" ht="25.05" customHeight="1" x14ac:dyDescent="0.2">
      <c r="A12" s="75"/>
      <c r="B12" s="75"/>
      <c r="C12" s="205">
        <f>$P$21+$P$34</f>
        <v>0</v>
      </c>
      <c r="D12" s="206"/>
      <c r="E12" s="207">
        <f>$S$21+$S$34</f>
        <v>0</v>
      </c>
      <c r="F12" s="208"/>
      <c r="G12" s="209"/>
      <c r="H12" s="210"/>
      <c r="I12" s="82"/>
      <c r="J12" s="82"/>
    </row>
    <row r="13" spans="1:23" ht="10.050000000000001" customHeight="1" x14ac:dyDescent="0.2">
      <c r="A13" s="75"/>
      <c r="B13" s="75"/>
      <c r="C13" s="75"/>
      <c r="D13" s="75"/>
      <c r="E13" s="75"/>
      <c r="F13" s="75"/>
      <c r="G13" s="75"/>
      <c r="H13" s="75"/>
      <c r="I13" s="75"/>
      <c r="J13" s="75"/>
    </row>
    <row r="14" spans="1:23" ht="18" customHeight="1" x14ac:dyDescent="0.2">
      <c r="A14" s="75"/>
      <c r="B14" s="75" t="s">
        <v>60</v>
      </c>
      <c r="C14" s="75"/>
      <c r="D14" s="75"/>
      <c r="E14" s="75"/>
      <c r="F14" s="75"/>
      <c r="G14" s="75"/>
      <c r="H14" s="75"/>
      <c r="I14" s="75"/>
      <c r="J14" s="75"/>
    </row>
    <row r="15" spans="1:23" s="80" customFormat="1" ht="25.05" customHeight="1" x14ac:dyDescent="0.2">
      <c r="A15" s="81"/>
      <c r="B15" s="89" t="s">
        <v>48</v>
      </c>
      <c r="C15" s="217" t="s">
        <v>47</v>
      </c>
      <c r="D15" s="217"/>
      <c r="E15" s="217"/>
      <c r="F15" s="217"/>
      <c r="G15" s="217"/>
      <c r="H15" s="217"/>
      <c r="I15" s="217"/>
      <c r="J15" s="217"/>
      <c r="K15" s="218" t="s">
        <v>46</v>
      </c>
      <c r="L15" s="218"/>
      <c r="M15" s="218" t="s">
        <v>45</v>
      </c>
      <c r="N15" s="218"/>
      <c r="O15" s="218"/>
      <c r="P15" s="218" t="s">
        <v>44</v>
      </c>
      <c r="Q15" s="218"/>
      <c r="R15" s="218"/>
      <c r="S15" s="219" t="s">
        <v>43</v>
      </c>
      <c r="T15" s="219"/>
      <c r="U15" s="219"/>
    </row>
    <row r="16" spans="1:23" ht="25.05" customHeight="1" x14ac:dyDescent="0.2">
      <c r="A16" s="75"/>
      <c r="B16" s="88">
        <v>1</v>
      </c>
      <c r="C16" s="220"/>
      <c r="D16" s="220"/>
      <c r="E16" s="220"/>
      <c r="F16" s="220"/>
      <c r="G16" s="220"/>
      <c r="H16" s="220"/>
      <c r="I16" s="220"/>
      <c r="J16" s="220"/>
      <c r="K16" s="79"/>
      <c r="L16" s="98" t="s">
        <v>42</v>
      </c>
      <c r="M16" s="221"/>
      <c r="N16" s="221"/>
      <c r="O16" s="221"/>
      <c r="P16" s="222">
        <f>K16*M16</f>
        <v>0</v>
      </c>
      <c r="Q16" s="222"/>
      <c r="R16" s="222"/>
      <c r="S16" s="221"/>
      <c r="T16" s="221"/>
      <c r="U16" s="221"/>
    </row>
    <row r="17" spans="1:21" ht="25.05" customHeight="1" x14ac:dyDescent="0.2">
      <c r="A17" s="75"/>
      <c r="B17" s="88">
        <v>2</v>
      </c>
      <c r="C17" s="226"/>
      <c r="D17" s="227"/>
      <c r="E17" s="227"/>
      <c r="F17" s="227"/>
      <c r="G17" s="227"/>
      <c r="H17" s="227"/>
      <c r="I17" s="227"/>
      <c r="J17" s="228"/>
      <c r="K17" s="79"/>
      <c r="L17" s="98" t="s">
        <v>42</v>
      </c>
      <c r="M17" s="232"/>
      <c r="N17" s="233"/>
      <c r="O17" s="234"/>
      <c r="P17" s="222">
        <f>K17*M17</f>
        <v>0</v>
      </c>
      <c r="Q17" s="222"/>
      <c r="R17" s="222"/>
      <c r="S17" s="232"/>
      <c r="T17" s="233"/>
      <c r="U17" s="234"/>
    </row>
    <row r="18" spans="1:21" ht="25.05" customHeight="1" x14ac:dyDescent="0.2">
      <c r="A18" s="75"/>
      <c r="B18" s="88">
        <v>3</v>
      </c>
      <c r="C18" s="226"/>
      <c r="D18" s="227"/>
      <c r="E18" s="227"/>
      <c r="F18" s="227"/>
      <c r="G18" s="227"/>
      <c r="H18" s="227"/>
      <c r="I18" s="227"/>
      <c r="J18" s="228"/>
      <c r="K18" s="79"/>
      <c r="L18" s="98" t="s">
        <v>42</v>
      </c>
      <c r="M18" s="232"/>
      <c r="N18" s="233"/>
      <c r="O18" s="234"/>
      <c r="P18" s="222">
        <f>K18*M18</f>
        <v>0</v>
      </c>
      <c r="Q18" s="222"/>
      <c r="R18" s="222"/>
      <c r="S18" s="232"/>
      <c r="T18" s="233"/>
      <c r="U18" s="234"/>
    </row>
    <row r="19" spans="1:21" ht="25.05" customHeight="1" x14ac:dyDescent="0.2">
      <c r="A19" s="75"/>
      <c r="B19" s="88">
        <v>4</v>
      </c>
      <c r="C19" s="226"/>
      <c r="D19" s="227"/>
      <c r="E19" s="227"/>
      <c r="F19" s="227"/>
      <c r="G19" s="227"/>
      <c r="H19" s="227"/>
      <c r="I19" s="227"/>
      <c r="J19" s="228"/>
      <c r="K19" s="79"/>
      <c r="L19" s="98" t="s">
        <v>42</v>
      </c>
      <c r="M19" s="232"/>
      <c r="N19" s="233"/>
      <c r="O19" s="234"/>
      <c r="P19" s="222">
        <f>K19*M19</f>
        <v>0</v>
      </c>
      <c r="Q19" s="222"/>
      <c r="R19" s="222"/>
      <c r="S19" s="232"/>
      <c r="T19" s="233"/>
      <c r="U19" s="234"/>
    </row>
    <row r="20" spans="1:21" ht="25.05" customHeight="1" x14ac:dyDescent="0.2">
      <c r="A20" s="75"/>
      <c r="B20" s="88">
        <v>5</v>
      </c>
      <c r="C20" s="226"/>
      <c r="D20" s="227"/>
      <c r="E20" s="227"/>
      <c r="F20" s="227"/>
      <c r="G20" s="227"/>
      <c r="H20" s="227"/>
      <c r="I20" s="227"/>
      <c r="J20" s="228"/>
      <c r="K20" s="79"/>
      <c r="L20" s="98" t="s">
        <v>42</v>
      </c>
      <c r="M20" s="232"/>
      <c r="N20" s="233"/>
      <c r="O20" s="234"/>
      <c r="P20" s="222">
        <f>K20*M20</f>
        <v>0</v>
      </c>
      <c r="Q20" s="222"/>
      <c r="R20" s="222"/>
      <c r="S20" s="232"/>
      <c r="T20" s="233"/>
      <c r="U20" s="234"/>
    </row>
    <row r="21" spans="1:21" ht="25.05" customHeight="1" x14ac:dyDescent="0.2">
      <c r="A21" s="75"/>
      <c r="B21" s="75"/>
      <c r="C21" s="75"/>
      <c r="D21" s="75"/>
      <c r="E21" s="75"/>
      <c r="F21" s="75"/>
      <c r="G21" s="75"/>
      <c r="H21" s="75"/>
      <c r="I21" s="75"/>
      <c r="J21" s="75"/>
      <c r="M21" s="218" t="s">
        <v>41</v>
      </c>
      <c r="N21" s="218"/>
      <c r="O21" s="218"/>
      <c r="P21" s="229">
        <f>SUM(P16:R20)</f>
        <v>0</v>
      </c>
      <c r="Q21" s="230"/>
      <c r="R21" s="231"/>
      <c r="S21" s="229">
        <f>SUM(S16:U20)</f>
        <v>0</v>
      </c>
      <c r="T21" s="230"/>
      <c r="U21" s="231"/>
    </row>
    <row r="22" spans="1:21" ht="20.100000000000001" customHeight="1" x14ac:dyDescent="0.2">
      <c r="A22" s="75"/>
      <c r="B22" s="75" t="s">
        <v>59</v>
      </c>
      <c r="C22" s="75"/>
      <c r="D22" s="75"/>
      <c r="E22" s="75"/>
      <c r="F22" s="75"/>
      <c r="G22" s="75"/>
      <c r="H22" s="75"/>
      <c r="I22" s="75"/>
      <c r="J22" s="75"/>
      <c r="M22" s="78"/>
      <c r="N22" s="78"/>
      <c r="O22" s="78"/>
      <c r="P22" s="77"/>
      <c r="Q22" s="77"/>
      <c r="R22" s="77"/>
      <c r="S22" s="77"/>
      <c r="T22" s="77"/>
      <c r="U22" s="77"/>
    </row>
    <row r="23" spans="1:21" s="80" customFormat="1" ht="25.05" customHeight="1" x14ac:dyDescent="0.2">
      <c r="A23" s="81"/>
      <c r="B23" s="89" t="s">
        <v>48</v>
      </c>
      <c r="C23" s="217" t="s">
        <v>47</v>
      </c>
      <c r="D23" s="217"/>
      <c r="E23" s="217"/>
      <c r="F23" s="217"/>
      <c r="G23" s="217"/>
      <c r="H23" s="217"/>
      <c r="I23" s="217"/>
      <c r="J23" s="217"/>
      <c r="K23" s="218" t="s">
        <v>46</v>
      </c>
      <c r="L23" s="218"/>
      <c r="M23" s="218" t="s">
        <v>45</v>
      </c>
      <c r="N23" s="218"/>
      <c r="O23" s="218"/>
      <c r="P23" s="218" t="s">
        <v>44</v>
      </c>
      <c r="Q23" s="218"/>
      <c r="R23" s="218"/>
      <c r="S23" s="219" t="s">
        <v>43</v>
      </c>
      <c r="T23" s="219"/>
      <c r="U23" s="219"/>
    </row>
    <row r="24" spans="1:21" ht="25.05" customHeight="1" x14ac:dyDescent="0.2">
      <c r="A24" s="75"/>
      <c r="B24" s="88">
        <v>1</v>
      </c>
      <c r="C24" s="220"/>
      <c r="D24" s="220"/>
      <c r="E24" s="220"/>
      <c r="F24" s="220"/>
      <c r="G24" s="220"/>
      <c r="H24" s="220"/>
      <c r="I24" s="220"/>
      <c r="J24" s="220"/>
      <c r="K24" s="79"/>
      <c r="L24" s="87"/>
      <c r="M24" s="221"/>
      <c r="N24" s="221"/>
      <c r="O24" s="221"/>
      <c r="P24" s="222">
        <f t="shared" ref="P24:P33" si="0">K24*M24</f>
        <v>0</v>
      </c>
      <c r="Q24" s="222"/>
      <c r="R24" s="222"/>
      <c r="S24" s="221"/>
      <c r="T24" s="221"/>
      <c r="U24" s="221"/>
    </row>
    <row r="25" spans="1:21" ht="25.05" customHeight="1" x14ac:dyDescent="0.2">
      <c r="A25" s="75"/>
      <c r="B25" s="88">
        <v>2</v>
      </c>
      <c r="C25" s="220"/>
      <c r="D25" s="220"/>
      <c r="E25" s="220"/>
      <c r="F25" s="220"/>
      <c r="G25" s="220"/>
      <c r="H25" s="220"/>
      <c r="I25" s="220"/>
      <c r="J25" s="220"/>
      <c r="K25" s="79"/>
      <c r="L25" s="87"/>
      <c r="M25" s="221"/>
      <c r="N25" s="221"/>
      <c r="O25" s="221"/>
      <c r="P25" s="222">
        <f t="shared" si="0"/>
        <v>0</v>
      </c>
      <c r="Q25" s="222"/>
      <c r="R25" s="222"/>
      <c r="S25" s="221"/>
      <c r="T25" s="221"/>
      <c r="U25" s="221"/>
    </row>
    <row r="26" spans="1:21" ht="25.05" customHeight="1" x14ac:dyDescent="0.2">
      <c r="A26" s="75"/>
      <c r="B26" s="88">
        <v>3</v>
      </c>
      <c r="C26" s="220"/>
      <c r="D26" s="220"/>
      <c r="E26" s="220"/>
      <c r="F26" s="220"/>
      <c r="G26" s="220"/>
      <c r="H26" s="220"/>
      <c r="I26" s="220"/>
      <c r="J26" s="220"/>
      <c r="K26" s="79"/>
      <c r="L26" s="87"/>
      <c r="M26" s="221"/>
      <c r="N26" s="221"/>
      <c r="O26" s="221"/>
      <c r="P26" s="222">
        <f t="shared" si="0"/>
        <v>0</v>
      </c>
      <c r="Q26" s="222"/>
      <c r="R26" s="222"/>
      <c r="S26" s="221"/>
      <c r="T26" s="221"/>
      <c r="U26" s="221"/>
    </row>
    <row r="27" spans="1:21" ht="25.05" customHeight="1" x14ac:dyDescent="0.2">
      <c r="A27" s="75"/>
      <c r="B27" s="88">
        <v>4</v>
      </c>
      <c r="C27" s="220"/>
      <c r="D27" s="220"/>
      <c r="E27" s="220"/>
      <c r="F27" s="220"/>
      <c r="G27" s="220"/>
      <c r="H27" s="220"/>
      <c r="I27" s="220"/>
      <c r="J27" s="220"/>
      <c r="K27" s="79"/>
      <c r="L27" s="87"/>
      <c r="M27" s="221"/>
      <c r="N27" s="221"/>
      <c r="O27" s="221"/>
      <c r="P27" s="222">
        <f t="shared" si="0"/>
        <v>0</v>
      </c>
      <c r="Q27" s="222"/>
      <c r="R27" s="222"/>
      <c r="S27" s="221"/>
      <c r="T27" s="221"/>
      <c r="U27" s="221"/>
    </row>
    <row r="28" spans="1:21" ht="25.05" customHeight="1" x14ac:dyDescent="0.2">
      <c r="A28" s="75"/>
      <c r="B28" s="88">
        <v>5</v>
      </c>
      <c r="C28" s="220"/>
      <c r="D28" s="220"/>
      <c r="E28" s="220"/>
      <c r="F28" s="220"/>
      <c r="G28" s="220"/>
      <c r="H28" s="220"/>
      <c r="I28" s="220"/>
      <c r="J28" s="220"/>
      <c r="K28" s="79"/>
      <c r="L28" s="87"/>
      <c r="M28" s="221"/>
      <c r="N28" s="221"/>
      <c r="O28" s="221"/>
      <c r="P28" s="222">
        <f t="shared" si="0"/>
        <v>0</v>
      </c>
      <c r="Q28" s="222"/>
      <c r="R28" s="222"/>
      <c r="S28" s="221"/>
      <c r="T28" s="221"/>
      <c r="U28" s="221"/>
    </row>
    <row r="29" spans="1:21" ht="25.05" customHeight="1" x14ac:dyDescent="0.2">
      <c r="A29" s="75"/>
      <c r="B29" s="88">
        <v>6</v>
      </c>
      <c r="C29" s="220"/>
      <c r="D29" s="220"/>
      <c r="E29" s="220"/>
      <c r="F29" s="220"/>
      <c r="G29" s="220"/>
      <c r="H29" s="220"/>
      <c r="I29" s="220"/>
      <c r="J29" s="220"/>
      <c r="K29" s="79"/>
      <c r="L29" s="87"/>
      <c r="M29" s="221"/>
      <c r="N29" s="221"/>
      <c r="O29" s="221"/>
      <c r="P29" s="222">
        <f t="shared" si="0"/>
        <v>0</v>
      </c>
      <c r="Q29" s="222"/>
      <c r="R29" s="222"/>
      <c r="S29" s="221"/>
      <c r="T29" s="221"/>
      <c r="U29" s="221"/>
    </row>
    <row r="30" spans="1:21" ht="25.05" customHeight="1" x14ac:dyDescent="0.2">
      <c r="A30" s="75"/>
      <c r="B30" s="88">
        <v>7</v>
      </c>
      <c r="C30" s="220"/>
      <c r="D30" s="220"/>
      <c r="E30" s="220"/>
      <c r="F30" s="220"/>
      <c r="G30" s="220"/>
      <c r="H30" s="220"/>
      <c r="I30" s="220"/>
      <c r="J30" s="220"/>
      <c r="K30" s="79"/>
      <c r="L30" s="87"/>
      <c r="M30" s="221"/>
      <c r="N30" s="221"/>
      <c r="O30" s="221"/>
      <c r="P30" s="222">
        <f t="shared" si="0"/>
        <v>0</v>
      </c>
      <c r="Q30" s="222"/>
      <c r="R30" s="222"/>
      <c r="S30" s="221"/>
      <c r="T30" s="221"/>
      <c r="U30" s="221"/>
    </row>
    <row r="31" spans="1:21" ht="25.05" customHeight="1" x14ac:dyDescent="0.2">
      <c r="A31" s="75"/>
      <c r="B31" s="88">
        <v>8</v>
      </c>
      <c r="C31" s="220"/>
      <c r="D31" s="220"/>
      <c r="E31" s="220"/>
      <c r="F31" s="220"/>
      <c r="G31" s="220"/>
      <c r="H31" s="220"/>
      <c r="I31" s="220"/>
      <c r="J31" s="220"/>
      <c r="K31" s="79"/>
      <c r="L31" s="87"/>
      <c r="M31" s="221"/>
      <c r="N31" s="221"/>
      <c r="O31" s="221"/>
      <c r="P31" s="222">
        <f t="shared" si="0"/>
        <v>0</v>
      </c>
      <c r="Q31" s="222"/>
      <c r="R31" s="222"/>
      <c r="S31" s="221"/>
      <c r="T31" s="221"/>
      <c r="U31" s="221"/>
    </row>
    <row r="32" spans="1:21" ht="25.05" customHeight="1" x14ac:dyDescent="0.2">
      <c r="A32" s="75"/>
      <c r="B32" s="88">
        <v>9</v>
      </c>
      <c r="C32" s="220"/>
      <c r="D32" s="220"/>
      <c r="E32" s="220"/>
      <c r="F32" s="220"/>
      <c r="G32" s="220"/>
      <c r="H32" s="220"/>
      <c r="I32" s="220"/>
      <c r="J32" s="220"/>
      <c r="K32" s="79"/>
      <c r="L32" s="87"/>
      <c r="M32" s="221"/>
      <c r="N32" s="221"/>
      <c r="O32" s="221"/>
      <c r="P32" s="222">
        <f t="shared" si="0"/>
        <v>0</v>
      </c>
      <c r="Q32" s="222"/>
      <c r="R32" s="222"/>
      <c r="S32" s="221"/>
      <c r="T32" s="221"/>
      <c r="U32" s="221"/>
    </row>
    <row r="33" spans="1:21" ht="25.05" customHeight="1" x14ac:dyDescent="0.2">
      <c r="A33" s="75"/>
      <c r="B33" s="88">
        <v>10</v>
      </c>
      <c r="C33" s="220"/>
      <c r="D33" s="220"/>
      <c r="E33" s="220"/>
      <c r="F33" s="220"/>
      <c r="G33" s="220"/>
      <c r="H33" s="220"/>
      <c r="I33" s="220"/>
      <c r="J33" s="220"/>
      <c r="K33" s="79"/>
      <c r="L33" s="87"/>
      <c r="M33" s="221"/>
      <c r="N33" s="221"/>
      <c r="O33" s="221"/>
      <c r="P33" s="222">
        <f t="shared" si="0"/>
        <v>0</v>
      </c>
      <c r="Q33" s="222"/>
      <c r="R33" s="222"/>
      <c r="S33" s="221"/>
      <c r="T33" s="221"/>
      <c r="U33" s="221"/>
    </row>
    <row r="34" spans="1:21" ht="25.05" customHeight="1" x14ac:dyDescent="0.2">
      <c r="A34" s="75"/>
      <c r="B34" s="75"/>
      <c r="C34" s="75"/>
      <c r="D34" s="75"/>
      <c r="E34" s="75"/>
      <c r="F34" s="75"/>
      <c r="G34" s="75"/>
      <c r="H34" s="75"/>
      <c r="I34" s="75"/>
      <c r="J34" s="75"/>
      <c r="M34" s="218" t="s">
        <v>41</v>
      </c>
      <c r="N34" s="218"/>
      <c r="O34" s="218"/>
      <c r="P34" s="229">
        <f>SUM(P24:R33)</f>
        <v>0</v>
      </c>
      <c r="Q34" s="230"/>
      <c r="R34" s="231"/>
      <c r="S34" s="229">
        <f>SUM(S24:U33)</f>
        <v>0</v>
      </c>
      <c r="T34" s="230"/>
      <c r="U34" s="231"/>
    </row>
    <row r="35" spans="1:21" ht="29.25" customHeight="1" x14ac:dyDescent="0.2">
      <c r="A35" s="75"/>
      <c r="B35" s="75"/>
      <c r="C35" s="75"/>
      <c r="D35" s="75"/>
      <c r="E35" s="75"/>
      <c r="F35" s="75"/>
      <c r="G35" s="75"/>
      <c r="H35" s="75"/>
      <c r="I35" s="75"/>
      <c r="J35" s="75"/>
    </row>
    <row r="36" spans="1:21" ht="25.05" customHeight="1" x14ac:dyDescent="0.2">
      <c r="A36" s="75"/>
      <c r="B36" s="97" t="s">
        <v>58</v>
      </c>
      <c r="C36" s="75"/>
      <c r="D36" s="75"/>
      <c r="E36" s="75"/>
      <c r="F36" s="75"/>
      <c r="G36" s="75"/>
      <c r="H36" s="75"/>
      <c r="I36" s="75"/>
      <c r="J36" s="75"/>
      <c r="M36" s="78"/>
      <c r="N36" s="78"/>
      <c r="O36" s="78"/>
      <c r="P36" s="77"/>
      <c r="Q36" s="77"/>
      <c r="R36" s="77"/>
      <c r="S36" s="77"/>
      <c r="T36" s="77"/>
      <c r="U36" s="77"/>
    </row>
    <row r="37" spans="1:21" ht="25.05" customHeight="1" x14ac:dyDescent="0.2">
      <c r="A37" s="75"/>
      <c r="B37" s="202" t="s">
        <v>57</v>
      </c>
      <c r="C37" s="202"/>
      <c r="D37" s="75"/>
      <c r="E37" s="75"/>
      <c r="F37" s="75"/>
      <c r="G37" s="75"/>
      <c r="H37" s="75"/>
      <c r="I37" s="75"/>
      <c r="J37" s="75"/>
      <c r="M37" s="78"/>
      <c r="N37" s="78"/>
      <c r="O37" s="78"/>
      <c r="P37" s="77"/>
      <c r="Q37" s="77"/>
      <c r="R37" s="77"/>
      <c r="S37" s="77"/>
      <c r="T37" s="77"/>
      <c r="U37" s="77"/>
    </row>
    <row r="38" spans="1:21" ht="25.05" customHeight="1" x14ac:dyDescent="0.2">
      <c r="A38" s="75"/>
      <c r="B38" s="205">
        <f>H44</f>
        <v>0</v>
      </c>
      <c r="C38" s="206"/>
      <c r="D38" s="75"/>
      <c r="E38" s="75"/>
      <c r="F38" s="75"/>
      <c r="G38" s="75"/>
      <c r="H38" s="75"/>
      <c r="I38" s="75"/>
      <c r="J38" s="75"/>
      <c r="M38" s="78"/>
      <c r="N38" s="78"/>
      <c r="O38" s="78"/>
      <c r="P38" s="77"/>
      <c r="Q38" s="77"/>
      <c r="R38" s="77"/>
      <c r="S38" s="77"/>
      <c r="T38" s="77"/>
      <c r="U38" s="77"/>
    </row>
    <row r="39" spans="1:21" ht="26.25" customHeight="1" x14ac:dyDescent="0.2">
      <c r="A39" s="75"/>
      <c r="B39" s="75"/>
      <c r="C39" s="75"/>
      <c r="D39" s="75"/>
      <c r="E39" s="75"/>
      <c r="F39" s="75"/>
      <c r="G39" s="75"/>
      <c r="H39" s="75"/>
      <c r="I39" s="75"/>
      <c r="J39" s="75"/>
      <c r="M39" s="78"/>
      <c r="N39" s="78"/>
      <c r="O39" s="78"/>
      <c r="P39" s="77"/>
      <c r="Q39" s="77"/>
      <c r="R39" s="77"/>
      <c r="S39" s="77"/>
      <c r="T39" s="77"/>
      <c r="U39" s="77"/>
    </row>
    <row r="40" spans="1:21" ht="19.5" customHeight="1" x14ac:dyDescent="0.2">
      <c r="A40" s="75"/>
      <c r="B40" s="244" t="s">
        <v>56</v>
      </c>
      <c r="C40" s="245"/>
      <c r="D40" s="245"/>
      <c r="E40" s="245"/>
      <c r="F40" s="245"/>
      <c r="G40" s="245"/>
      <c r="H40" s="245"/>
      <c r="I40" s="245"/>
      <c r="J40" s="245"/>
      <c r="K40" s="246"/>
      <c r="M40" s="78"/>
      <c r="N40" s="78"/>
      <c r="O40" s="78"/>
      <c r="P40" s="77"/>
      <c r="Q40" s="77"/>
      <c r="R40" s="77"/>
      <c r="S40" s="77"/>
      <c r="T40" s="77"/>
      <c r="U40" s="77"/>
    </row>
    <row r="41" spans="1:21" ht="50.1" customHeight="1" x14ac:dyDescent="0.2">
      <c r="A41" s="75"/>
      <c r="B41" s="235"/>
      <c r="C41" s="236"/>
      <c r="D41" s="236"/>
      <c r="E41" s="236"/>
      <c r="F41" s="236"/>
      <c r="G41" s="236"/>
      <c r="H41" s="236"/>
      <c r="I41" s="236"/>
      <c r="J41" s="236"/>
      <c r="K41" s="237"/>
      <c r="M41" s="78"/>
      <c r="N41" s="78"/>
      <c r="O41" s="78"/>
      <c r="P41" s="77"/>
      <c r="Q41" s="77"/>
      <c r="R41" s="77"/>
      <c r="S41" s="77"/>
      <c r="T41" s="77"/>
      <c r="U41" s="77"/>
    </row>
    <row r="42" spans="1:21" ht="50.1" customHeight="1" x14ac:dyDescent="0.2">
      <c r="A42" s="75"/>
      <c r="B42" s="238"/>
      <c r="C42" s="239"/>
      <c r="D42" s="239"/>
      <c r="E42" s="239"/>
      <c r="F42" s="239"/>
      <c r="G42" s="239"/>
      <c r="H42" s="239"/>
      <c r="I42" s="239"/>
      <c r="J42" s="239"/>
      <c r="K42" s="240"/>
      <c r="M42" s="78"/>
      <c r="N42" s="78"/>
      <c r="O42" s="78"/>
      <c r="P42" s="77"/>
      <c r="Q42" s="77"/>
      <c r="R42" s="77"/>
      <c r="S42" s="77"/>
      <c r="T42" s="77"/>
      <c r="U42" s="77"/>
    </row>
    <row r="43" spans="1:21" ht="50.1" customHeight="1" x14ac:dyDescent="0.2">
      <c r="A43" s="75"/>
      <c r="B43" s="241"/>
      <c r="C43" s="242"/>
      <c r="D43" s="242"/>
      <c r="E43" s="242"/>
      <c r="F43" s="242"/>
      <c r="G43" s="242"/>
      <c r="H43" s="242"/>
      <c r="I43" s="242"/>
      <c r="J43" s="242"/>
      <c r="K43" s="243"/>
      <c r="M43" s="78"/>
      <c r="N43" s="78"/>
      <c r="O43" s="78"/>
      <c r="P43" s="77"/>
      <c r="Q43" s="77"/>
      <c r="R43" s="77"/>
      <c r="S43" s="77"/>
      <c r="T43" s="77"/>
      <c r="U43" s="77"/>
    </row>
    <row r="44" spans="1:21" ht="29.25" customHeight="1" x14ac:dyDescent="0.2">
      <c r="A44" s="75"/>
      <c r="B44" s="247" t="s">
        <v>55</v>
      </c>
      <c r="C44" s="248"/>
      <c r="D44" s="248"/>
      <c r="E44" s="248"/>
      <c r="F44" s="248"/>
      <c r="G44" s="248"/>
      <c r="H44" s="226"/>
      <c r="I44" s="227"/>
      <c r="J44" s="227"/>
      <c r="K44" s="228"/>
      <c r="M44" s="78"/>
      <c r="N44" s="78"/>
      <c r="O44" s="78"/>
      <c r="P44" s="77"/>
      <c r="Q44" s="77"/>
      <c r="R44" s="77"/>
      <c r="S44" s="77"/>
      <c r="T44" s="77"/>
      <c r="U44" s="77"/>
    </row>
    <row r="45" spans="1:21" ht="29.25" customHeight="1" x14ac:dyDescent="0.2">
      <c r="A45" s="75"/>
      <c r="B45" s="96"/>
      <c r="C45" s="96"/>
      <c r="D45" s="95"/>
      <c r="E45" s="95"/>
      <c r="F45" s="94"/>
      <c r="G45" s="93"/>
      <c r="H45" s="93"/>
      <c r="I45" s="93"/>
      <c r="J45" s="75"/>
      <c r="M45" s="78"/>
      <c r="N45" s="78"/>
      <c r="O45" s="78"/>
      <c r="P45" s="77"/>
      <c r="Q45" s="77"/>
      <c r="R45" s="77"/>
      <c r="S45" s="77"/>
      <c r="T45" s="77"/>
      <c r="U45" s="77"/>
    </row>
    <row r="46" spans="1:21" ht="20.100000000000001" customHeight="1" x14ac:dyDescent="0.2">
      <c r="A46" s="75"/>
      <c r="B46" s="223" t="s">
        <v>54</v>
      </c>
      <c r="C46" s="217"/>
      <c r="D46" s="224"/>
      <c r="E46" s="224"/>
      <c r="F46" s="224"/>
      <c r="G46" s="224"/>
      <c r="H46" s="224"/>
      <c r="I46" s="224"/>
      <c r="J46" s="224"/>
      <c r="K46" s="225"/>
      <c r="L46" s="225"/>
      <c r="M46" s="225"/>
      <c r="N46" s="225"/>
      <c r="O46" s="225"/>
      <c r="P46" s="225"/>
      <c r="Q46" s="225"/>
      <c r="R46" s="225"/>
      <c r="S46" s="225"/>
      <c r="T46" s="225"/>
      <c r="U46" s="225"/>
    </row>
    <row r="47" spans="1:21" ht="20.100000000000001" customHeight="1" x14ac:dyDescent="0.2">
      <c r="A47" s="75"/>
      <c r="B47" s="217"/>
      <c r="C47" s="217"/>
      <c r="D47" s="224"/>
      <c r="E47" s="224"/>
      <c r="F47" s="224"/>
      <c r="G47" s="224"/>
      <c r="H47" s="224"/>
      <c r="I47" s="224"/>
      <c r="J47" s="224"/>
      <c r="K47" s="225"/>
      <c r="L47" s="225"/>
      <c r="M47" s="225"/>
      <c r="N47" s="225"/>
      <c r="O47" s="225"/>
      <c r="P47" s="225"/>
      <c r="Q47" s="225"/>
      <c r="R47" s="225"/>
      <c r="S47" s="225"/>
      <c r="T47" s="225"/>
      <c r="U47" s="225"/>
    </row>
    <row r="48" spans="1:21" ht="20.100000000000001" customHeight="1" x14ac:dyDescent="0.2">
      <c r="A48" s="75"/>
      <c r="B48" s="217"/>
      <c r="C48" s="217"/>
      <c r="D48" s="224"/>
      <c r="E48" s="224"/>
      <c r="F48" s="224"/>
      <c r="G48" s="224"/>
      <c r="H48" s="224"/>
      <c r="I48" s="224"/>
      <c r="J48" s="224"/>
      <c r="K48" s="225"/>
      <c r="L48" s="225"/>
      <c r="M48" s="225"/>
      <c r="N48" s="225"/>
      <c r="O48" s="225"/>
      <c r="P48" s="225"/>
      <c r="Q48" s="225"/>
      <c r="R48" s="225"/>
      <c r="S48" s="225"/>
      <c r="T48" s="225"/>
      <c r="U48" s="225"/>
    </row>
    <row r="49" spans="1:21" ht="122.25" customHeight="1" x14ac:dyDescent="0.2">
      <c r="A49" s="75"/>
      <c r="B49" s="217"/>
      <c r="C49" s="217"/>
      <c r="D49" s="224"/>
      <c r="E49" s="224"/>
      <c r="F49" s="224"/>
      <c r="G49" s="224"/>
      <c r="H49" s="224"/>
      <c r="I49" s="224"/>
      <c r="J49" s="224"/>
      <c r="K49" s="225"/>
      <c r="L49" s="225"/>
      <c r="M49" s="225"/>
      <c r="N49" s="225"/>
      <c r="O49" s="225"/>
      <c r="P49" s="225"/>
      <c r="Q49" s="225"/>
      <c r="R49" s="225"/>
      <c r="S49" s="225"/>
      <c r="T49" s="225"/>
      <c r="U49" s="225"/>
    </row>
    <row r="50" spans="1:21" ht="20.100000000000001" customHeight="1" x14ac:dyDescent="0.2">
      <c r="A50" s="75"/>
      <c r="B50" s="260" t="s">
        <v>40</v>
      </c>
      <c r="C50" s="261" t="s">
        <v>87</v>
      </c>
      <c r="D50" s="76"/>
      <c r="E50" s="76"/>
      <c r="F50" s="76"/>
      <c r="G50" s="76"/>
      <c r="H50" s="76"/>
      <c r="I50" s="76"/>
      <c r="J50" s="76"/>
      <c r="K50" s="76"/>
      <c r="L50" s="76"/>
      <c r="M50" s="76"/>
      <c r="N50" s="76"/>
      <c r="O50" s="76"/>
      <c r="P50" s="76"/>
    </row>
    <row r="51" spans="1:21" ht="20.100000000000001" customHeight="1" x14ac:dyDescent="0.2">
      <c r="A51" s="75"/>
      <c r="B51" s="75"/>
      <c r="C51" s="103"/>
      <c r="D51" s="75"/>
      <c r="E51" s="75"/>
      <c r="F51" s="75"/>
      <c r="G51" s="75"/>
      <c r="H51" s="75"/>
      <c r="I51" s="75"/>
      <c r="J51" s="75"/>
    </row>
    <row r="52" spans="1:21" ht="20.100000000000001" customHeight="1" x14ac:dyDescent="0.2">
      <c r="A52" s="75"/>
      <c r="B52" s="75"/>
      <c r="C52" s="103"/>
      <c r="D52" s="75"/>
      <c r="E52" s="75"/>
      <c r="F52" s="75"/>
      <c r="G52" s="75"/>
      <c r="H52" s="75"/>
      <c r="I52" s="75"/>
      <c r="J52" s="75"/>
    </row>
    <row r="53" spans="1:21" ht="20.100000000000001" customHeight="1" x14ac:dyDescent="0.2">
      <c r="A53" s="75"/>
      <c r="B53" s="75"/>
      <c r="C53" s="75"/>
      <c r="D53" s="75"/>
      <c r="E53" s="75"/>
      <c r="F53" s="75"/>
      <c r="G53" s="75"/>
      <c r="H53" s="75"/>
      <c r="I53" s="75"/>
      <c r="J53" s="75"/>
    </row>
    <row r="54" spans="1:21" ht="20.100000000000001" customHeight="1" x14ac:dyDescent="0.2">
      <c r="A54" s="75"/>
      <c r="B54" s="75"/>
      <c r="C54" s="75"/>
      <c r="D54" s="75"/>
      <c r="E54" s="75"/>
      <c r="F54" s="75"/>
      <c r="G54" s="75"/>
      <c r="H54" s="75"/>
      <c r="I54" s="75"/>
      <c r="J54" s="75"/>
    </row>
    <row r="55" spans="1:21" ht="20.100000000000001" customHeight="1" x14ac:dyDescent="0.2">
      <c r="A55" s="75"/>
      <c r="B55" s="75"/>
      <c r="C55" s="75"/>
      <c r="D55" s="75"/>
      <c r="E55" s="75"/>
      <c r="F55" s="75"/>
      <c r="G55" s="75"/>
      <c r="H55" s="75"/>
      <c r="I55" s="75"/>
      <c r="J55" s="75"/>
    </row>
    <row r="56" spans="1:21" ht="20.100000000000001" customHeight="1" x14ac:dyDescent="0.2">
      <c r="A56" s="75"/>
      <c r="B56" s="75"/>
      <c r="C56" s="75"/>
      <c r="D56" s="75"/>
      <c r="E56" s="75"/>
      <c r="F56" s="75"/>
      <c r="G56" s="75"/>
      <c r="H56" s="75"/>
      <c r="I56" s="75"/>
      <c r="J56" s="75"/>
    </row>
    <row r="57" spans="1:21" ht="20.100000000000001" customHeight="1" x14ac:dyDescent="0.2"/>
    <row r="58" spans="1:21" ht="20.100000000000001" customHeight="1" x14ac:dyDescent="0.2"/>
    <row r="59" spans="1:21" ht="20.100000000000001" customHeight="1" x14ac:dyDescent="0.2"/>
    <row r="60" spans="1:21" ht="20.100000000000001" customHeight="1" x14ac:dyDescent="0.2"/>
    <row r="61" spans="1:21" ht="20.100000000000001" customHeight="1" x14ac:dyDescent="0.2"/>
    <row r="62" spans="1:21" ht="20.100000000000001" customHeight="1" x14ac:dyDescent="0.2"/>
    <row r="63" spans="1:21" ht="20.100000000000001" customHeight="1" x14ac:dyDescent="0.2"/>
    <row r="64" spans="1:21" ht="20.100000000000001" customHeight="1" x14ac:dyDescent="0.2"/>
    <row r="65" ht="20.100000000000001" customHeight="1" x14ac:dyDescent="0.2"/>
  </sheetData>
  <mergeCells count="98">
    <mergeCell ref="B41:K43"/>
    <mergeCell ref="B40:K40"/>
    <mergeCell ref="H44:K44"/>
    <mergeCell ref="B44:G44"/>
    <mergeCell ref="C33:J33"/>
    <mergeCell ref="B38:C38"/>
    <mergeCell ref="P33:R33"/>
    <mergeCell ref="S33:U33"/>
    <mergeCell ref="M34:O34"/>
    <mergeCell ref="P34:R34"/>
    <mergeCell ref="S34:U34"/>
    <mergeCell ref="M33:O33"/>
    <mergeCell ref="C29:J29"/>
    <mergeCell ref="M29:O29"/>
    <mergeCell ref="P29:R29"/>
    <mergeCell ref="S29:U29"/>
    <mergeCell ref="C30:J30"/>
    <mergeCell ref="M30:O30"/>
    <mergeCell ref="P30:R30"/>
    <mergeCell ref="S27:U27"/>
    <mergeCell ref="C28:J28"/>
    <mergeCell ref="M28:O28"/>
    <mergeCell ref="P28:R28"/>
    <mergeCell ref="S28:U28"/>
    <mergeCell ref="C27:J27"/>
    <mergeCell ref="M27:O27"/>
    <mergeCell ref="P27:R27"/>
    <mergeCell ref="C32:J32"/>
    <mergeCell ref="M32:O32"/>
    <mergeCell ref="P32:R32"/>
    <mergeCell ref="S32:U32"/>
    <mergeCell ref="S30:U30"/>
    <mergeCell ref="C31:J31"/>
    <mergeCell ref="M31:O31"/>
    <mergeCell ref="P31:R31"/>
    <mergeCell ref="S31:U31"/>
    <mergeCell ref="C25:J25"/>
    <mergeCell ref="M25:O25"/>
    <mergeCell ref="P25:R25"/>
    <mergeCell ref="S25:U25"/>
    <mergeCell ref="C26:J26"/>
    <mergeCell ref="M26:O26"/>
    <mergeCell ref="P26:R26"/>
    <mergeCell ref="S26:U26"/>
    <mergeCell ref="S18:U18"/>
    <mergeCell ref="S17:U17"/>
    <mergeCell ref="C23:J23"/>
    <mergeCell ref="K23:L23"/>
    <mergeCell ref="P17:R17"/>
    <mergeCell ref="M23:O23"/>
    <mergeCell ref="P23:R23"/>
    <mergeCell ref="S23:U23"/>
    <mergeCell ref="M18:O18"/>
    <mergeCell ref="M17:O17"/>
    <mergeCell ref="P18:R18"/>
    <mergeCell ref="P24:R24"/>
    <mergeCell ref="S24:U24"/>
    <mergeCell ref="S20:U20"/>
    <mergeCell ref="S19:U19"/>
    <mergeCell ref="M20:O20"/>
    <mergeCell ref="M19:O19"/>
    <mergeCell ref="P20:R20"/>
    <mergeCell ref="P19:R19"/>
    <mergeCell ref="C16:J16"/>
    <mergeCell ref="M16:O16"/>
    <mergeCell ref="P16:R16"/>
    <mergeCell ref="S16:U16"/>
    <mergeCell ref="B46:C49"/>
    <mergeCell ref="D46:U49"/>
    <mergeCell ref="C17:J17"/>
    <mergeCell ref="C20:J20"/>
    <mergeCell ref="C19:J19"/>
    <mergeCell ref="C18:J18"/>
    <mergeCell ref="M21:O21"/>
    <mergeCell ref="P21:R21"/>
    <mergeCell ref="S21:U21"/>
    <mergeCell ref="B37:C37"/>
    <mergeCell ref="C24:J24"/>
    <mergeCell ref="M24:O24"/>
    <mergeCell ref="C15:J15"/>
    <mergeCell ref="K15:L15"/>
    <mergeCell ref="M15:O15"/>
    <mergeCell ref="P15:R15"/>
    <mergeCell ref="S15:U15"/>
    <mergeCell ref="C11:D11"/>
    <mergeCell ref="E11:F11"/>
    <mergeCell ref="G11:H11"/>
    <mergeCell ref="C12:D12"/>
    <mergeCell ref="E12:F12"/>
    <mergeCell ref="G12:H12"/>
    <mergeCell ref="M8:R8"/>
    <mergeCell ref="M9:R9"/>
    <mergeCell ref="A2:W3"/>
    <mergeCell ref="D5:K5"/>
    <mergeCell ref="D6:K6"/>
    <mergeCell ref="B8:D9"/>
    <mergeCell ref="E8:I9"/>
    <mergeCell ref="J8:K9"/>
  </mergeCells>
  <phoneticPr fontId="3"/>
  <dataValidations count="4">
    <dataValidation imeMode="halfAlpha" allowBlank="1" showInputMessage="1" showErrorMessage="1" sqref="M16:M20 N16:O16 P16:R20 M24:R33" xr:uid="{6B8A1ADC-5CD5-4C84-82EB-ABEA9BE19273}"/>
    <dataValidation type="whole" allowBlank="1" showInputMessage="1" showErrorMessage="1" sqref="K16:K20 K24:K33" xr:uid="{A8718D88-CEE2-4113-8118-88528D2DAC08}">
      <formula1>1</formula1>
      <formula2>100</formula2>
    </dataValidation>
    <dataValidation type="list" showDropDown="1" showInputMessage="1" showErrorMessage="1" sqref="L16:L20" xr:uid="{B6F06A30-ABF2-4B2D-AABF-FE76A9C5727D}">
      <formula1>"式,台"</formula1>
    </dataValidation>
    <dataValidation type="list" allowBlank="1" showInputMessage="1" showErrorMessage="1" sqref="L24:L33" xr:uid="{077D2A42-C939-4398-9768-22138AB5658A}">
      <formula1>"式,台"</formula1>
    </dataValidation>
  </dataValidations>
  <printOptions horizontalCentered="1"/>
  <pageMargins left="0.23622047244094491" right="0.23622047244094491" top="0.74803149606299213" bottom="0.74803149606299213" header="0.31496062992125984" footer="0.31496062992125984"/>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パッケージ事業計画</vt:lpstr>
      <vt:lpstr>パッケージ積算内訳</vt:lpstr>
      <vt:lpstr>パッケージ事業計画!Print_Area</vt:lpstr>
      <vt:lpstr>パッケージ積算内訳!Print_Area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未来</dc:creator>
  <cp:lastModifiedBy>中田　逸斗</cp:lastModifiedBy>
  <cp:lastPrinted>2026-07-21T06:26:50Z</cp:lastPrinted>
  <dcterms:created xsi:type="dcterms:W3CDTF">2025-08-25T08:15:16Z</dcterms:created>
  <dcterms:modified xsi:type="dcterms:W3CDTF">2026-07-21T06:27:57Z</dcterms:modified>
</cp:coreProperties>
</file>