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vka.vdi.pref.nagano.lg.jp\課共有\障害者支援課\04_在宅支援係\n153 障害福祉分野の介護テクノロジー導入支援事業\R9\00 R9年度当初予算編成に向けた要望調査\01 事業所への通知\1_起案\"/>
    </mc:Choice>
  </mc:AlternateContent>
  <xr:revisionPtr revIDLastSave="0" documentId="13_ncr:1_{88764F4D-7071-4E49-A98D-81072E7A21C9}" xr6:coauthVersionLast="47" xr6:coauthVersionMax="47" xr10:uidLastSave="{00000000-0000-0000-0000-000000000000}"/>
  <bookViews>
    <workbookView xWindow="28680" yWindow="-120" windowWidth="29040" windowHeight="15720" tabRatio="925" xr2:uid="{E9302EF7-41BB-449C-A51A-B6F14E2614A1}"/>
  </bookViews>
  <sheets>
    <sheet name="ICT事業計画書" sheetId="5" r:id="rId1"/>
    <sheet name="ICT積算内訳書" sheetId="8" r:id="rId2"/>
  </sheets>
  <externalReferences>
    <externalReference r:id="rId3"/>
  </externalReferences>
  <definedNames>
    <definedName name="_01_北海道">OFFSET(#REF!,0,0,COUNTA(#REF!)-1,1)</definedName>
    <definedName name="_02_青森県">#REF!</definedName>
    <definedName name="_03_岩手県">#REF!</definedName>
    <definedName name="_04_宮城県">#REF!</definedName>
    <definedName name="_05_秋田県">#REF!</definedName>
    <definedName name="_06_山形県">#REF!</definedName>
    <definedName name="_07_福島県">#REF!</definedName>
    <definedName name="_08_茨城県">#REF!</definedName>
    <definedName name="_09_栃木県">#REF!</definedName>
    <definedName name="_10_群馬県">#REF!</definedName>
    <definedName name="_11_埼玉県">#REF!</definedName>
    <definedName name="_12_千葉県">#REF!</definedName>
    <definedName name="_13_東京都">#REF!</definedName>
    <definedName name="_14_神奈川県">#REF!</definedName>
    <definedName name="_15_新潟県">#REF!</definedName>
    <definedName name="_16_富山県">#REF!</definedName>
    <definedName name="_17_石川県">#REF!</definedName>
    <definedName name="_18_福井県">#REF!</definedName>
    <definedName name="_19_山梨県">#REF!</definedName>
    <definedName name="_20_長野県">#REF!</definedName>
    <definedName name="_21_岐阜県">#REF!</definedName>
    <definedName name="_22_静岡県">#REF!</definedName>
    <definedName name="_23_愛知県">#REF!</definedName>
    <definedName name="_24_三重県">#REF!</definedName>
    <definedName name="_25_滋賀県">#REF!</definedName>
    <definedName name="_26_京都府">#REF!</definedName>
    <definedName name="_27_大阪府">#REF!</definedName>
    <definedName name="_28_兵庫県">#REF!</definedName>
    <definedName name="_29_奈良県">#REF!</definedName>
    <definedName name="_30_和歌山県">#REF!</definedName>
    <definedName name="_31_鳥取県">#REF!</definedName>
    <definedName name="_32_島根県">#REF!</definedName>
    <definedName name="_33_岡山県">#REF!</definedName>
    <definedName name="_34_広島県">#REF!</definedName>
    <definedName name="_35_山口県">#REF!</definedName>
    <definedName name="_36_徳島県">#REF!</definedName>
    <definedName name="_37_香川県">#REF!</definedName>
    <definedName name="_38_愛媛県">#REF!</definedName>
    <definedName name="_39_高知県">#REF!</definedName>
    <definedName name="_40_福岡県">#REF!</definedName>
    <definedName name="_41_佐賀県">#REF!</definedName>
    <definedName name="_42_長崎県">#REF!</definedName>
    <definedName name="_43_熊本県">#REF!</definedName>
    <definedName name="_44_大分県">#REF!</definedName>
    <definedName name="_45_宮崎県">#REF!</definedName>
    <definedName name="_46_鹿児島県">#REF!</definedName>
    <definedName name="_47_沖縄県">#REF!</definedName>
    <definedName name="_Order1" hidden="1">255</definedName>
    <definedName name="_Order2" hidden="1">255</definedName>
    <definedName name="Autoshape1">#REF!</definedName>
    <definedName name="_xlnm.Print_Area" localSheetId="0">ICT事業計画書!$A$1:$K$64</definedName>
    <definedName name="_xlnm.Print_Area" localSheetId="1">ICT積算内訳書!$A$1:$W$32</definedName>
    <definedName name="_xlnm.Print_Area">#REF!</definedName>
    <definedName name="syuukeihyou11">[1]集計表２!$A$3:$AD$109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8" l="1"/>
  <c r="D7" i="8"/>
  <c r="P16" i="8" l="1"/>
  <c r="P17" i="8"/>
  <c r="P18" i="8"/>
  <c r="P19" i="8"/>
  <c r="P20" i="8"/>
  <c r="P21" i="8"/>
  <c r="P22" i="8"/>
  <c r="P23" i="8"/>
  <c r="P24" i="8"/>
  <c r="P25" i="8"/>
  <c r="S26" i="8"/>
  <c r="E13" i="8" s="1"/>
  <c r="E49" i="5"/>
  <c r="G49" i="5" s="1"/>
  <c r="H49" i="5" s="1"/>
  <c r="H53" i="5" s="1"/>
  <c r="E50" i="5"/>
  <c r="G50" i="5" s="1"/>
  <c r="E51" i="5"/>
  <c r="G51" i="5" s="1"/>
  <c r="H51" i="5" s="1"/>
  <c r="E52" i="5"/>
  <c r="G52" i="5" s="1"/>
  <c r="H52" i="5" s="1"/>
  <c r="D53" i="5"/>
  <c r="F53" i="5"/>
  <c r="E58" i="5"/>
  <c r="G58" i="5" s="1"/>
  <c r="E59" i="5"/>
  <c r="G59" i="5" s="1"/>
  <c r="H59" i="5" s="1"/>
  <c r="E60" i="5"/>
  <c r="G60" i="5" s="1"/>
  <c r="H60" i="5" s="1"/>
  <c r="E61" i="5"/>
  <c r="G61" i="5" s="1"/>
  <c r="H61" i="5" s="1"/>
  <c r="D62" i="5"/>
  <c r="F62" i="5"/>
  <c r="P26" i="8" l="1"/>
  <c r="C13" i="8" s="1"/>
  <c r="E9" i="8" s="1"/>
  <c r="D15" i="5" s="1"/>
  <c r="D17" i="5" s="1"/>
  <c r="E53" i="5"/>
  <c r="G62" i="5"/>
  <c r="H58" i="5"/>
  <c r="H62" i="5" s="1"/>
  <c r="H50" i="5"/>
  <c r="G53" i="5"/>
  <c r="E62" i="5"/>
  <c r="D19" i="5" l="1"/>
  <c r="C64" i="5"/>
</calcChain>
</file>

<file path=xl/sharedStrings.xml><?xml version="1.0" encoding="utf-8"?>
<sst xmlns="http://schemas.openxmlformats.org/spreadsheetml/2006/main" count="86" uniqueCount="66">
  <si>
    <t>　年間業務時間数想定削減率（％）</t>
    <rPh sb="1" eb="3">
      <t>ネンカン</t>
    </rPh>
    <rPh sb="3" eb="5">
      <t>ギョウム</t>
    </rPh>
    <rPh sb="5" eb="8">
      <t>ジカンスウ</t>
    </rPh>
    <rPh sb="8" eb="10">
      <t>ソウテイ</t>
    </rPh>
    <rPh sb="10" eb="12">
      <t>サクゲン</t>
    </rPh>
    <rPh sb="12" eb="13">
      <t>リツ</t>
    </rPh>
    <phoneticPr fontId="3"/>
  </si>
  <si>
    <t>発生件数</t>
    <rPh sb="0" eb="2">
      <t>ハッセイ</t>
    </rPh>
    <rPh sb="2" eb="4">
      <t>ケンスウ</t>
    </rPh>
    <phoneticPr fontId="3"/>
  </si>
  <si>
    <t>業務内容</t>
    <rPh sb="0" eb="2">
      <t>ギョウム</t>
    </rPh>
    <rPh sb="2" eb="4">
      <t>ナイヨウ</t>
    </rPh>
    <phoneticPr fontId="3"/>
  </si>
  <si>
    <t>事業所名</t>
    <rPh sb="0" eb="3">
      <t>ジギョウショ</t>
    </rPh>
    <rPh sb="3" eb="4">
      <t>メイ</t>
    </rPh>
    <phoneticPr fontId="3"/>
  </si>
  <si>
    <t>フリガナ</t>
    <phoneticPr fontId="3"/>
  </si>
  <si>
    <t>法人名</t>
    <rPh sb="0" eb="2">
      <t>ホウジン</t>
    </rPh>
    <rPh sb="2" eb="3">
      <t>メイ</t>
    </rPh>
    <phoneticPr fontId="3"/>
  </si>
  <si>
    <t>【基本情報】</t>
    <rPh sb="1" eb="3">
      <t>キホン</t>
    </rPh>
    <rPh sb="3" eb="5">
      <t>ジョウホウ</t>
    </rPh>
    <phoneticPr fontId="3"/>
  </si>
  <si>
    <t>A.ひと月当たり</t>
    <rPh sb="4" eb="5">
      <t>ツキ</t>
    </rPh>
    <rPh sb="5" eb="6">
      <t>ア</t>
    </rPh>
    <phoneticPr fontId="3"/>
  </si>
  <si>
    <t>４　その他</t>
    <rPh sb="4" eb="5">
      <t>タ</t>
    </rPh>
    <phoneticPr fontId="3"/>
  </si>
  <si>
    <t>３　請求業務・勤怠管理・給与業務等</t>
    <rPh sb="2" eb="4">
      <t>セイキュウ</t>
    </rPh>
    <rPh sb="4" eb="6">
      <t>ギョウム</t>
    </rPh>
    <rPh sb="7" eb="9">
      <t>キンタイ</t>
    </rPh>
    <rPh sb="9" eb="11">
      <t>カンリ</t>
    </rPh>
    <rPh sb="12" eb="14">
      <t>キュウヨ</t>
    </rPh>
    <rPh sb="14" eb="17">
      <t>ギョウムトウ</t>
    </rPh>
    <phoneticPr fontId="3"/>
  </si>
  <si>
    <t>２　職員間の情報伝達・情報共有</t>
    <rPh sb="2" eb="4">
      <t>ショクイン</t>
    </rPh>
    <rPh sb="4" eb="5">
      <t>カン</t>
    </rPh>
    <rPh sb="6" eb="8">
      <t>ジョウホウ</t>
    </rPh>
    <rPh sb="8" eb="10">
      <t>デンタツ</t>
    </rPh>
    <rPh sb="11" eb="13">
      <t>ジョウホウ</t>
    </rPh>
    <rPh sb="13" eb="15">
      <t>キョウユウ</t>
    </rPh>
    <phoneticPr fontId="3"/>
  </si>
  <si>
    <t>１　支援記録の作成</t>
    <rPh sb="2" eb="4">
      <t>シエン</t>
    </rPh>
    <rPh sb="4" eb="6">
      <t>キロク</t>
    </rPh>
    <rPh sb="7" eb="9">
      <t>サクセイ</t>
    </rPh>
    <phoneticPr fontId="3"/>
  </si>
  <si>
    <t>B.年間発生件数
（A×12）</t>
    <rPh sb="2" eb="4">
      <t>ネンカン</t>
    </rPh>
    <rPh sb="4" eb="6">
      <t>ハッセイ</t>
    </rPh>
    <rPh sb="6" eb="8">
      <t>ケンスウ</t>
    </rPh>
    <phoneticPr fontId="3"/>
  </si>
  <si>
    <t>１人あたり
業務時間
（D／業務従事者数）</t>
    <rPh sb="1" eb="2">
      <t>ヒト</t>
    </rPh>
    <rPh sb="6" eb="8">
      <t>ギョウム</t>
    </rPh>
    <rPh sb="8" eb="10">
      <t>ジカン</t>
    </rPh>
    <rPh sb="14" eb="16">
      <t>ギョウム</t>
    </rPh>
    <rPh sb="16" eb="19">
      <t>ジュウジシャ</t>
    </rPh>
    <phoneticPr fontId="3"/>
  </si>
  <si>
    <t>年間業務時間
D（B×C）</t>
    <rPh sb="0" eb="2">
      <t>ネンカン</t>
    </rPh>
    <rPh sb="2" eb="4">
      <t>ギョウム</t>
    </rPh>
    <rPh sb="4" eb="6">
      <t>ジカン</t>
    </rPh>
    <phoneticPr fontId="3"/>
  </si>
  <si>
    <t>業務従事者数</t>
    <rPh sb="0" eb="2">
      <t>ギョウム</t>
    </rPh>
    <rPh sb="2" eb="5">
      <t>ジュウジシャ</t>
    </rPh>
    <rPh sb="5" eb="6">
      <t>スウ</t>
    </rPh>
    <phoneticPr fontId="11"/>
  </si>
  <si>
    <t>業務の統合化に係る取組（勤怠管理、シフト表作成、人事・給与業務など）</t>
    <rPh sb="0" eb="2">
      <t>ギョウム</t>
    </rPh>
    <phoneticPr fontId="3"/>
  </si>
  <si>
    <t>情報の共有化に係る取組（職員間の情報の伝達など）</t>
    <rPh sb="0" eb="2">
      <t>ジョウホウ</t>
    </rPh>
    <rPh sb="3" eb="6">
      <t>キョウユウカ</t>
    </rPh>
    <rPh sb="7" eb="8">
      <t>カカ</t>
    </rPh>
    <rPh sb="9" eb="10">
      <t>ト</t>
    </rPh>
    <rPh sb="10" eb="11">
      <t>ク</t>
    </rPh>
    <rPh sb="12" eb="14">
      <t>ショクイン</t>
    </rPh>
    <rPh sb="14" eb="15">
      <t>カン</t>
    </rPh>
    <rPh sb="16" eb="18">
      <t>ジョウホウ</t>
    </rPh>
    <rPh sb="19" eb="21">
      <t>デンタツ</t>
    </rPh>
    <phoneticPr fontId="11"/>
  </si>
  <si>
    <t>作業の迅速化に係る取組（現場や外出先での入力支援、支援記録の作成など）</t>
    <rPh sb="5" eb="6">
      <t>カ</t>
    </rPh>
    <rPh sb="25" eb="27">
      <t>シエン</t>
    </rPh>
    <rPh sb="27" eb="29">
      <t>キロク</t>
    </rPh>
    <rPh sb="30" eb="32">
      <t>サクセイ</t>
    </rPh>
    <phoneticPr fontId="3"/>
  </si>
  <si>
    <t>（２）ICTの導入を計画する分野（特に該当するもの１つに☑）</t>
    <rPh sb="7" eb="9">
      <t>ドウニュウ</t>
    </rPh>
    <rPh sb="10" eb="12">
      <t>ケイカク</t>
    </rPh>
    <rPh sb="14" eb="16">
      <t>ブンヤ</t>
    </rPh>
    <rPh sb="17" eb="18">
      <t>トク</t>
    </rPh>
    <rPh sb="19" eb="21">
      <t>ガイトウ</t>
    </rPh>
    <phoneticPr fontId="3"/>
  </si>
  <si>
    <t>その他（　　　　　　　　　　　　　　）</t>
    <phoneticPr fontId="11"/>
  </si>
  <si>
    <t>保守経費等（クラウドサービス、保守・サポート費、導入設定、導入研修、セキュリティ対策など）</t>
    <rPh sb="0" eb="2">
      <t>ホシュ</t>
    </rPh>
    <rPh sb="2" eb="4">
      <t>ケイヒ</t>
    </rPh>
    <rPh sb="4" eb="5">
      <t>トウ</t>
    </rPh>
    <rPh sb="15" eb="17">
      <t>ホシュ</t>
    </rPh>
    <rPh sb="22" eb="23">
      <t>ヒ</t>
    </rPh>
    <rPh sb="24" eb="26">
      <t>ドウニュウ</t>
    </rPh>
    <rPh sb="26" eb="28">
      <t>セッテイ</t>
    </rPh>
    <rPh sb="29" eb="31">
      <t>ドウニュウ</t>
    </rPh>
    <rPh sb="31" eb="33">
      <t>ケンシュウ</t>
    </rPh>
    <rPh sb="40" eb="42">
      <t>タイサク</t>
    </rPh>
    <phoneticPr fontId="3"/>
  </si>
  <si>
    <t>通信環境機器等（Wi-Fiルーターなど）</t>
    <rPh sb="0" eb="2">
      <t>ツウシン</t>
    </rPh>
    <rPh sb="2" eb="4">
      <t>カンキョウ</t>
    </rPh>
    <rPh sb="4" eb="6">
      <t>キキ</t>
    </rPh>
    <rPh sb="6" eb="7">
      <t>トウ</t>
    </rPh>
    <phoneticPr fontId="3"/>
  </si>
  <si>
    <t>インカム</t>
    <phoneticPr fontId="3"/>
  </si>
  <si>
    <t>タブレット</t>
    <phoneticPr fontId="3"/>
  </si>
  <si>
    <t>スマートフォン</t>
    <phoneticPr fontId="3"/>
  </si>
  <si>
    <t>パソコン</t>
    <phoneticPr fontId="3"/>
  </si>
  <si>
    <t>　</t>
    <phoneticPr fontId="3"/>
  </si>
  <si>
    <r>
      <t>提供サービス</t>
    </r>
    <r>
      <rPr>
        <sz val="12"/>
        <rFont val="游ゴシック"/>
        <family val="3"/>
        <charset val="128"/>
        <scheme val="minor"/>
      </rPr>
      <t>（複数のサービスを提供している場合は、主たる１つのみ選択）</t>
    </r>
    <rPh sb="0" eb="2">
      <t>テイキョウ</t>
    </rPh>
    <rPh sb="7" eb="9">
      <t>フクスウ</t>
    </rPh>
    <rPh sb="15" eb="17">
      <t>テイキョウ</t>
    </rPh>
    <rPh sb="21" eb="23">
      <t>バアイ</t>
    </rPh>
    <rPh sb="25" eb="26">
      <t>シュ</t>
    </rPh>
    <rPh sb="32" eb="34">
      <t>センタク</t>
    </rPh>
    <phoneticPr fontId="3"/>
  </si>
  <si>
    <t>※</t>
    <phoneticPr fontId="11"/>
  </si>
  <si>
    <t>合計</t>
    <rPh sb="0" eb="2">
      <t>ゴウケイ</t>
    </rPh>
    <phoneticPr fontId="3"/>
  </si>
  <si>
    <t>初期設定に要する費用</t>
    <rPh sb="0" eb="2">
      <t>ショキ</t>
    </rPh>
    <rPh sb="2" eb="4">
      <t>セッテイ</t>
    </rPh>
    <rPh sb="5" eb="6">
      <t>ヨウ</t>
    </rPh>
    <rPh sb="8" eb="10">
      <t>ヒヨウ</t>
    </rPh>
    <phoneticPr fontId="3"/>
  </si>
  <si>
    <t>機器導入費用</t>
    <rPh sb="0" eb="2">
      <t>キキ</t>
    </rPh>
    <rPh sb="2" eb="4">
      <t>ドウニュウ</t>
    </rPh>
    <rPh sb="4" eb="6">
      <t>ヒヨウ</t>
    </rPh>
    <phoneticPr fontId="3"/>
  </si>
  <si>
    <t>単価</t>
    <rPh sb="0" eb="2">
      <t>タンカ</t>
    </rPh>
    <phoneticPr fontId="3"/>
  </si>
  <si>
    <t>数量</t>
    <rPh sb="0" eb="2">
      <t>スウリョウ</t>
    </rPh>
    <phoneticPr fontId="3"/>
  </si>
  <si>
    <t>導入内容</t>
    <rPh sb="0" eb="2">
      <t>ドウニュウ</t>
    </rPh>
    <rPh sb="2" eb="4">
      <t>ナイヨウ</t>
    </rPh>
    <phoneticPr fontId="3"/>
  </si>
  <si>
    <t>No.</t>
    <phoneticPr fontId="3"/>
  </si>
  <si>
    <t>値引額
（合計）</t>
    <rPh sb="0" eb="2">
      <t>ネビ</t>
    </rPh>
    <rPh sb="2" eb="3">
      <t>ガク</t>
    </rPh>
    <rPh sb="5" eb="7">
      <t>ゴウケイ</t>
    </rPh>
    <phoneticPr fontId="3"/>
  </si>
  <si>
    <t>初期設定に要する費用
（合計）</t>
    <rPh sb="0" eb="2">
      <t>ショキ</t>
    </rPh>
    <rPh sb="2" eb="4">
      <t>セッテイ</t>
    </rPh>
    <rPh sb="5" eb="6">
      <t>ヨウ</t>
    </rPh>
    <rPh sb="8" eb="10">
      <t>ヒヨウ</t>
    </rPh>
    <rPh sb="12" eb="14">
      <t>ゴウケイ</t>
    </rPh>
    <phoneticPr fontId="3"/>
  </si>
  <si>
    <t>機器導入費用
（合計）</t>
    <rPh sb="0" eb="2">
      <t>キキ</t>
    </rPh>
    <rPh sb="2" eb="4">
      <t>ドウニュウ</t>
    </rPh>
    <rPh sb="4" eb="6">
      <t>ヒヨウ</t>
    </rPh>
    <rPh sb="8" eb="10">
      <t>ゴウケイ</t>
    </rPh>
    <phoneticPr fontId="3"/>
  </si>
  <si>
    <t>円</t>
    <rPh sb="0" eb="1">
      <t>エン</t>
    </rPh>
    <phoneticPr fontId="3"/>
  </si>
  <si>
    <t>実支出（予定）額：</t>
    <rPh sb="0" eb="1">
      <t>ジツ</t>
    </rPh>
    <rPh sb="4" eb="6">
      <t>ヨテイ</t>
    </rPh>
    <rPh sb="7" eb="8">
      <t>ガク</t>
    </rPh>
    <phoneticPr fontId="3"/>
  </si>
  <si>
    <r>
      <rPr>
        <b/>
        <sz val="14"/>
        <rFont val="游ゴシック"/>
        <family val="3"/>
        <charset val="128"/>
        <scheme val="minor"/>
      </rPr>
      <t>備考</t>
    </r>
    <r>
      <rPr>
        <b/>
        <sz val="12"/>
        <rFont val="游ゴシック"/>
        <family val="3"/>
        <charset val="128"/>
        <scheme val="minor"/>
      </rPr>
      <t xml:space="preserve">
（特別な事情等があれば記載）</t>
    </r>
    <rPh sb="0" eb="2">
      <t>ビコウ</t>
    </rPh>
    <rPh sb="4" eb="6">
      <t>トクベツ</t>
    </rPh>
    <rPh sb="7" eb="9">
      <t>ジジョウ</t>
    </rPh>
    <rPh sb="9" eb="10">
      <t>トウ</t>
    </rPh>
    <rPh sb="14" eb="16">
      <t>キサイ</t>
    </rPh>
    <phoneticPr fontId="3"/>
  </si>
  <si>
    <r>
      <rPr>
        <sz val="12"/>
        <rFont val="ＭＳ Ｐゴシック"/>
        <family val="3"/>
        <charset val="128"/>
      </rPr>
      <t>　ソフトウェア（バックオフィス業務のためのソフトウェア</t>
    </r>
    <r>
      <rPr>
        <sz val="11"/>
        <rFont val="ＭＳ Ｐゴシック"/>
        <family val="3"/>
        <charset val="128"/>
      </rPr>
      <t>（勤怠管理、シフト表作成、人事、給与などの業務）で、各種業務を一気通貫で行うことが可能なものに限る。）</t>
    </r>
    <rPh sb="15" eb="17">
      <t>ギョウム</t>
    </rPh>
    <rPh sb="28" eb="30">
      <t>キンタイ</t>
    </rPh>
    <rPh sb="30" eb="32">
      <t>カンリ</t>
    </rPh>
    <rPh sb="36" eb="37">
      <t>ヒョウ</t>
    </rPh>
    <rPh sb="37" eb="39">
      <t>サクセイ</t>
    </rPh>
    <rPh sb="40" eb="42">
      <t>ジンジ</t>
    </rPh>
    <rPh sb="43" eb="45">
      <t>キュウヨ</t>
    </rPh>
    <rPh sb="48" eb="50">
      <t>ギョウム</t>
    </rPh>
    <rPh sb="53" eb="55">
      <t>カクシュ</t>
    </rPh>
    <rPh sb="55" eb="57">
      <t>ギョウム</t>
    </rPh>
    <rPh sb="58" eb="60">
      <t>イッキ</t>
    </rPh>
    <rPh sb="60" eb="62">
      <t>ツウカン</t>
    </rPh>
    <rPh sb="63" eb="64">
      <t>オコナ</t>
    </rPh>
    <rPh sb="68" eb="70">
      <t>カノウ</t>
    </rPh>
    <rPh sb="74" eb="75">
      <t>カギ</t>
    </rPh>
    <phoneticPr fontId="3"/>
  </si>
  <si>
    <r>
      <rPr>
        <sz val="12"/>
        <rFont val="ＭＳ Ｐゴシック"/>
        <family val="3"/>
        <charset val="128"/>
      </rPr>
      <t>　ソフトウェア（事業所での業務を支援するソフトウェア</t>
    </r>
    <r>
      <rPr>
        <sz val="11"/>
        <rFont val="ＭＳ Ｐゴシック"/>
        <family val="3"/>
        <charset val="128"/>
      </rPr>
      <t>（記録業務、情報共有業務、請求業務）で、各種業務を一気通貫で行うことが可能なものに限る。）</t>
    </r>
    <rPh sb="8" eb="11">
      <t>ジギョウショ</t>
    </rPh>
    <rPh sb="13" eb="15">
      <t>ギョウム</t>
    </rPh>
    <rPh sb="16" eb="18">
      <t>シエン</t>
    </rPh>
    <rPh sb="27" eb="29">
      <t>キロク</t>
    </rPh>
    <rPh sb="29" eb="31">
      <t>ギョウム</t>
    </rPh>
    <rPh sb="32" eb="34">
      <t>ジョウホウ</t>
    </rPh>
    <rPh sb="34" eb="36">
      <t>キョウユウ</t>
    </rPh>
    <rPh sb="36" eb="38">
      <t>ギョウム</t>
    </rPh>
    <rPh sb="39" eb="41">
      <t>セイキュウ</t>
    </rPh>
    <rPh sb="41" eb="43">
      <t>ギョウム</t>
    </rPh>
    <rPh sb="46" eb="48">
      <t>カクシュ</t>
    </rPh>
    <rPh sb="48" eb="50">
      <t>ギョウム</t>
    </rPh>
    <rPh sb="51" eb="53">
      <t>イッキ</t>
    </rPh>
    <rPh sb="53" eb="55">
      <t>ツウカン</t>
    </rPh>
    <rPh sb="56" eb="57">
      <t>オコナ</t>
    </rPh>
    <rPh sb="61" eb="63">
      <t>カノウ</t>
    </rPh>
    <rPh sb="67" eb="68">
      <t>カギ</t>
    </rPh>
    <phoneticPr fontId="3"/>
  </si>
  <si>
    <t>ＡＩカメラ等（防犯、虐待防止、事故防止など、利用者の安心安全のために活用するカメラ）</t>
    <phoneticPr fontId="3"/>
  </si>
  <si>
    <t>（１）主な導入機器内容（複数選択可、該当するものに✓。）</t>
    <rPh sb="3" eb="4">
      <t>オモ</t>
    </rPh>
    <rPh sb="5" eb="7">
      <t>ドウニュウ</t>
    </rPh>
    <rPh sb="7" eb="9">
      <t>キキ</t>
    </rPh>
    <rPh sb="9" eb="11">
      <t>ナイヨウ</t>
    </rPh>
    <rPh sb="12" eb="14">
      <t>フクスウ</t>
    </rPh>
    <rPh sb="14" eb="17">
      <t>センタクカ</t>
    </rPh>
    <rPh sb="18" eb="20">
      <t>ガイトウ</t>
    </rPh>
    <phoneticPr fontId="3"/>
  </si>
  <si>
    <t>令和９年度障害福祉分野の介護テクノロジー導入支援事業（ICT導入支援） 事業計画書</t>
    <rPh sb="0" eb="2">
      <t>レイワ</t>
    </rPh>
    <phoneticPr fontId="3"/>
  </si>
  <si>
    <t>１．経費計画</t>
    <rPh sb="2" eb="4">
      <t>ケイヒ</t>
    </rPh>
    <rPh sb="4" eb="6">
      <t>ケイカク</t>
    </rPh>
    <phoneticPr fontId="3"/>
  </si>
  <si>
    <t>（１）実支出予定額　</t>
    <rPh sb="3" eb="4">
      <t>ジツ</t>
    </rPh>
    <rPh sb="6" eb="8">
      <t>ヨテイ</t>
    </rPh>
    <rPh sb="8" eb="9">
      <t>ガク</t>
    </rPh>
    <phoneticPr fontId="3"/>
  </si>
  <si>
    <t>（２）補助基本額</t>
    <rPh sb="3" eb="5">
      <t>ホジョ</t>
    </rPh>
    <rPh sb="5" eb="7">
      <t>キホン</t>
    </rPh>
    <rPh sb="7" eb="8">
      <t>ガク</t>
    </rPh>
    <phoneticPr fontId="3"/>
  </si>
  <si>
    <t>（３）補助所要額　</t>
    <rPh sb="3" eb="5">
      <t>ホジョ</t>
    </rPh>
    <rPh sb="5" eb="8">
      <t>ショヨウガク</t>
    </rPh>
    <phoneticPr fontId="3"/>
  </si>
  <si>
    <t>２．事業計画</t>
    <rPh sb="2" eb="4">
      <t>ジギョウ</t>
    </rPh>
    <rPh sb="4" eb="6">
      <t>ケイカク</t>
    </rPh>
    <phoneticPr fontId="3"/>
  </si>
  <si>
    <t>※上限100万円【1(1)が100万円以下の場合は、1(1)の金額を記入】</t>
    <phoneticPr fontId="3"/>
  </si>
  <si>
    <t>※実際にかかる費用の総額を記載</t>
    <phoneticPr fontId="3"/>
  </si>
  <si>
    <t>※【1(2)×３／４にて算出（千円未満切捨）】</t>
    <phoneticPr fontId="3"/>
  </si>
  <si>
    <t>令和９年度障害福祉分野の介護テクノロジー導入支援事業（ICT導入支援）  積算内訳書</t>
    <rPh sb="0" eb="2">
      <t>レイワ</t>
    </rPh>
    <phoneticPr fontId="3"/>
  </si>
  <si>
    <t>本内訳書の資料として、業者から徴した見積書の写しを添付してください。</t>
    <rPh sb="0" eb="1">
      <t>ホン</t>
    </rPh>
    <rPh sb="1" eb="4">
      <t>ウチワケショ</t>
    </rPh>
    <rPh sb="5" eb="7">
      <t>シリョウ</t>
    </rPh>
    <rPh sb="11" eb="13">
      <t>ギョウシャ</t>
    </rPh>
    <rPh sb="15" eb="16">
      <t>チョウ</t>
    </rPh>
    <rPh sb="18" eb="21">
      <t>ミツモリショ</t>
    </rPh>
    <rPh sb="22" eb="23">
      <t>ウツ</t>
    </rPh>
    <rPh sb="25" eb="27">
      <t>テンプ</t>
    </rPh>
    <phoneticPr fontId="11"/>
  </si>
  <si>
    <t>担当者氏名</t>
    <rPh sb="0" eb="3">
      <t>タントウシャ</t>
    </rPh>
    <rPh sb="3" eb="5">
      <t>シメイ</t>
    </rPh>
    <phoneticPr fontId="3"/>
  </si>
  <si>
    <t>電話番号</t>
    <rPh sb="0" eb="4">
      <t>デンワバンゴウ</t>
    </rPh>
    <phoneticPr fontId="3"/>
  </si>
  <si>
    <t>メールアドレス</t>
    <phoneticPr fontId="3"/>
  </si>
  <si>
    <t>（３）ICT機器等を導入する業務内容（概要）　</t>
    <rPh sb="6" eb="8">
      <t>キキ</t>
    </rPh>
    <rPh sb="8" eb="9">
      <t>トウ</t>
    </rPh>
    <rPh sb="10" eb="12">
      <t>ドウニュウ</t>
    </rPh>
    <rPh sb="14" eb="16">
      <t>ギョウム</t>
    </rPh>
    <rPh sb="16" eb="18">
      <t>ナイヨウ</t>
    </rPh>
    <rPh sb="19" eb="21">
      <t>ガイヨウ</t>
    </rPh>
    <phoneticPr fontId="3"/>
  </si>
  <si>
    <t>（４）ICT機器等導入前の定量的指標及びICT機器等導入により想定される定量的指標</t>
    <rPh sb="6" eb="8">
      <t>キキ</t>
    </rPh>
    <rPh sb="8" eb="9">
      <t>トウ</t>
    </rPh>
    <rPh sb="9" eb="12">
      <t>ドウニュウマエ</t>
    </rPh>
    <rPh sb="13" eb="16">
      <t>テイリョウテキ</t>
    </rPh>
    <rPh sb="16" eb="18">
      <t>シヒョウ</t>
    </rPh>
    <rPh sb="18" eb="19">
      <t>オヨ</t>
    </rPh>
    <rPh sb="23" eb="25">
      <t>キキ</t>
    </rPh>
    <rPh sb="25" eb="26">
      <t>トウ</t>
    </rPh>
    <rPh sb="26" eb="28">
      <t>ドウニュウ</t>
    </rPh>
    <rPh sb="31" eb="33">
      <t>ソウテイ</t>
    </rPh>
    <rPh sb="36" eb="39">
      <t>テイリョウテキ</t>
    </rPh>
    <rPh sb="39" eb="41">
      <t>シヒョウ</t>
    </rPh>
    <phoneticPr fontId="3"/>
  </si>
  <si>
    <t>　①　現在（ICT機器等導入前）の業務時間内訳</t>
    <rPh sb="3" eb="5">
      <t>ゲンザイ</t>
    </rPh>
    <rPh sb="9" eb="11">
      <t>キキ</t>
    </rPh>
    <rPh sb="11" eb="12">
      <t>トウ</t>
    </rPh>
    <rPh sb="12" eb="15">
      <t>ドウニュウマエ</t>
    </rPh>
    <rPh sb="17" eb="19">
      <t>ギョウム</t>
    </rPh>
    <rPh sb="19" eb="21">
      <t>ジカン</t>
    </rPh>
    <rPh sb="21" eb="23">
      <t>ウチワケ</t>
    </rPh>
    <phoneticPr fontId="3"/>
  </si>
  <si>
    <t>　②　ICT機器等導入後の想定業務時間内訳</t>
    <rPh sb="6" eb="8">
      <t>キキ</t>
    </rPh>
    <rPh sb="8" eb="9">
      <t>トウ</t>
    </rPh>
    <rPh sb="9" eb="12">
      <t>ドウニュウゴ</t>
    </rPh>
    <rPh sb="13" eb="15">
      <t>ソウテイ</t>
    </rPh>
    <rPh sb="15" eb="17">
      <t>ギョウム</t>
    </rPh>
    <rPh sb="17" eb="19">
      <t>ジカン</t>
    </rPh>
    <rPh sb="19" eb="21">
      <t>ウチワケ</t>
    </rPh>
    <phoneticPr fontId="3"/>
  </si>
  <si>
    <t>C. 1件当たりの
平均処理時間（分）</t>
    <rPh sb="4" eb="5">
      <t>ケン</t>
    </rPh>
    <rPh sb="5" eb="6">
      <t>ア</t>
    </rPh>
    <rPh sb="10" eb="12">
      <t>ヘイキン</t>
    </rPh>
    <rPh sb="12" eb="14">
      <t>ショリ</t>
    </rPh>
    <rPh sb="14" eb="16">
      <t>ジカン</t>
    </rPh>
    <rPh sb="17" eb="18">
      <t>フン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</si>
</sst>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¥&quot;#,##0;[Red]&quot;¥&quot;\-#,##0"/>
    <numFmt numFmtId="41" formatCode="_ * #,##0_ ;_ * \-#,##0_ ;_ * &quot;-&quot;_ ;_ @_ "/>
    <numFmt numFmtId="176" formatCode="0.0%"/>
    <numFmt numFmtId="177" formatCode="#,##0_ &quot;時間&quot;"/>
    <numFmt numFmtId="178" formatCode="#,##0_ &quot;分&quot;"/>
    <numFmt numFmtId="179" formatCode="#,##0_ &quot;件&quot;"/>
    <numFmt numFmtId="180" formatCode="#,##0_ &quot;人&quot;"/>
    <numFmt numFmtId="181" formatCode="0&quot;人&quot;"/>
  </numFmts>
  <fonts count="30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name val="ＭＳ Ｐゴシック"/>
      <family val="3"/>
      <charset val="128"/>
    </font>
    <font>
      <sz val="9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b/>
      <sz val="11"/>
      <name val="游ゴシック"/>
      <family val="3"/>
      <charset val="128"/>
      <scheme val="minor"/>
    </font>
    <font>
      <sz val="16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1"/>
      <name val="ＭＳ Ｐゴシック"/>
      <family val="3"/>
      <charset val="128"/>
    </font>
    <font>
      <b/>
      <sz val="14"/>
      <color rgb="FFFF0000"/>
      <name val="游ゴシック"/>
      <family val="3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6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38" fontId="27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64">
    <xf numFmtId="0" fontId="0" fillId="0" borderId="0" xfId="0"/>
    <xf numFmtId="0" fontId="2" fillId="0" borderId="0" xfId="2">
      <alignment vertical="center"/>
    </xf>
    <xf numFmtId="0" fontId="9" fillId="0" borderId="0" xfId="2" applyFont="1">
      <alignment vertical="center"/>
    </xf>
    <xf numFmtId="0" fontId="13" fillId="0" borderId="0" xfId="2" applyFont="1">
      <alignment vertical="center"/>
    </xf>
    <xf numFmtId="0" fontId="5" fillId="0" borderId="0" xfId="2" applyFont="1">
      <alignment vertical="center"/>
    </xf>
    <xf numFmtId="0" fontId="12" fillId="0" borderId="0" xfId="2" applyFont="1">
      <alignment vertical="center"/>
    </xf>
    <xf numFmtId="176" fontId="18" fillId="3" borderId="2" xfId="2" applyNumberFormat="1" applyFont="1" applyFill="1" applyBorder="1">
      <alignment vertical="center"/>
    </xf>
    <xf numFmtId="0" fontId="18" fillId="0" borderId="0" xfId="2" applyFont="1">
      <alignment vertical="center"/>
    </xf>
    <xf numFmtId="0" fontId="9" fillId="0" borderId="7" xfId="2" applyFont="1" applyBorder="1" applyAlignment="1">
      <alignment horizontal="left" vertical="center" shrinkToFit="1"/>
    </xf>
    <xf numFmtId="0" fontId="9" fillId="0" borderId="11" xfId="2" applyFont="1" applyBorder="1" applyAlignment="1">
      <alignment horizontal="left" vertical="center" shrinkToFit="1"/>
    </xf>
    <xf numFmtId="176" fontId="18" fillId="0" borderId="0" xfId="2" applyNumberFormat="1" applyFont="1">
      <alignment vertical="center"/>
    </xf>
    <xf numFmtId="177" fontId="9" fillId="3" borderId="2" xfId="2" applyNumberFormat="1" applyFont="1" applyFill="1" applyBorder="1" applyAlignment="1">
      <alignment vertical="center" shrinkToFit="1"/>
    </xf>
    <xf numFmtId="178" fontId="9" fillId="0" borderId="2" xfId="2" applyNumberFormat="1" applyFont="1" applyBorder="1" applyAlignment="1">
      <alignment vertical="center" shrinkToFit="1"/>
    </xf>
    <xf numFmtId="179" fontId="9" fillId="3" borderId="2" xfId="2" applyNumberFormat="1" applyFont="1" applyFill="1" applyBorder="1" applyAlignment="1">
      <alignment vertical="center" shrinkToFit="1"/>
    </xf>
    <xf numFmtId="179" fontId="9" fillId="0" borderId="2" xfId="2" applyNumberFormat="1" applyFont="1" applyBorder="1" applyAlignment="1">
      <alignment vertical="center" shrinkToFit="1"/>
    </xf>
    <xf numFmtId="177" fontId="9" fillId="3" borderId="9" xfId="2" applyNumberFormat="1" applyFont="1" applyFill="1" applyBorder="1" applyAlignment="1">
      <alignment vertical="center" shrinkToFit="1"/>
    </xf>
    <xf numFmtId="177" fontId="9" fillId="3" borderId="7" xfId="2" applyNumberFormat="1" applyFont="1" applyFill="1" applyBorder="1" applyAlignment="1">
      <alignment vertical="center" shrinkToFit="1"/>
    </xf>
    <xf numFmtId="178" fontId="9" fillId="0" borderId="7" xfId="2" applyNumberFormat="1" applyFont="1" applyBorder="1" applyAlignment="1">
      <alignment vertical="center" shrinkToFit="1"/>
    </xf>
    <xf numFmtId="179" fontId="9" fillId="3" borderId="7" xfId="2" applyNumberFormat="1" applyFont="1" applyFill="1" applyBorder="1" applyAlignment="1">
      <alignment vertical="center" shrinkToFit="1"/>
    </xf>
    <xf numFmtId="179" fontId="9" fillId="0" borderId="7" xfId="2" applyNumberFormat="1" applyFont="1" applyBorder="1" applyAlignment="1">
      <alignment vertical="center" shrinkToFit="1"/>
    </xf>
    <xf numFmtId="180" fontId="9" fillId="0" borderId="7" xfId="2" applyNumberFormat="1" applyFont="1" applyBorder="1" applyAlignment="1">
      <alignment vertical="center" shrinkToFit="1"/>
    </xf>
    <xf numFmtId="177" fontId="9" fillId="3" borderId="11" xfId="2" applyNumberFormat="1" applyFont="1" applyFill="1" applyBorder="1" applyAlignment="1">
      <alignment vertical="center" shrinkToFit="1"/>
    </xf>
    <xf numFmtId="178" fontId="9" fillId="0" borderId="11" xfId="2" applyNumberFormat="1" applyFont="1" applyBorder="1" applyAlignment="1">
      <alignment vertical="center" shrinkToFit="1"/>
    </xf>
    <xf numFmtId="179" fontId="9" fillId="3" borderId="11" xfId="2" applyNumberFormat="1" applyFont="1" applyFill="1" applyBorder="1" applyAlignment="1">
      <alignment vertical="center" shrinkToFit="1"/>
    </xf>
    <xf numFmtId="179" fontId="9" fillId="0" borderId="11" xfId="2" applyNumberFormat="1" applyFont="1" applyBorder="1" applyAlignment="1">
      <alignment vertical="center" shrinkToFit="1"/>
    </xf>
    <xf numFmtId="180" fontId="9" fillId="0" borderId="11" xfId="2" applyNumberFormat="1" applyFont="1" applyBorder="1" applyAlignment="1">
      <alignment vertical="center" shrinkToFit="1"/>
    </xf>
    <xf numFmtId="0" fontId="13" fillId="2" borderId="10" xfId="2" applyFont="1" applyFill="1" applyBorder="1" applyAlignment="1">
      <alignment horizontal="center" vertical="center" wrapText="1"/>
    </xf>
    <xf numFmtId="0" fontId="9" fillId="2" borderId="10" xfId="2" applyFont="1" applyFill="1" applyBorder="1" applyAlignment="1">
      <alignment horizontal="center" vertical="center" wrapText="1"/>
    </xf>
    <xf numFmtId="177" fontId="9" fillId="0" borderId="0" xfId="2" applyNumberFormat="1" applyFont="1" applyAlignment="1">
      <alignment vertical="center" shrinkToFit="1"/>
    </xf>
    <xf numFmtId="178" fontId="9" fillId="0" borderId="0" xfId="2" applyNumberFormat="1" applyFont="1" applyAlignment="1">
      <alignment vertical="center" shrinkToFit="1"/>
    </xf>
    <xf numFmtId="179" fontId="9" fillId="0" borderId="0" xfId="2" applyNumberFormat="1" applyFont="1" applyAlignment="1">
      <alignment vertical="center" shrinkToFit="1"/>
    </xf>
    <xf numFmtId="0" fontId="9" fillId="0" borderId="0" xfId="2" applyFont="1" applyAlignment="1">
      <alignment horizontal="center" vertical="center" shrinkToFit="1"/>
    </xf>
    <xf numFmtId="177" fontId="9" fillId="3" borderId="8" xfId="2" applyNumberFormat="1" applyFont="1" applyFill="1" applyBorder="1" applyAlignment="1">
      <alignment vertical="center" shrinkToFit="1"/>
    </xf>
    <xf numFmtId="177" fontId="9" fillId="3" borderId="10" xfId="2" applyNumberFormat="1" applyFont="1" applyFill="1" applyBorder="1" applyAlignment="1">
      <alignment vertical="center" shrinkToFit="1"/>
    </xf>
    <xf numFmtId="0" fontId="18" fillId="0" borderId="0" xfId="2" applyFont="1" applyAlignment="1">
      <alignment horizontal="center" vertical="center"/>
    </xf>
    <xf numFmtId="41" fontId="2" fillId="0" borderId="0" xfId="2" applyNumberFormat="1" applyAlignment="1">
      <alignment horizontal="center" vertical="center"/>
    </xf>
    <xf numFmtId="41" fontId="9" fillId="0" borderId="0" xfId="2" applyNumberFormat="1" applyFont="1" applyAlignment="1">
      <alignment horizontal="center" vertical="center"/>
    </xf>
    <xf numFmtId="0" fontId="4" fillId="0" borderId="0" xfId="2" applyFont="1">
      <alignment vertical="center"/>
    </xf>
    <xf numFmtId="0" fontId="2" fillId="0" borderId="0" xfId="2" applyAlignment="1">
      <alignment horizontal="left" vertical="center"/>
    </xf>
    <xf numFmtId="0" fontId="9" fillId="0" borderId="0" xfId="2" applyFont="1" applyAlignment="1">
      <alignment horizontal="left" vertical="center"/>
    </xf>
    <xf numFmtId="41" fontId="20" fillId="0" borderId="0" xfId="2" applyNumberFormat="1" applyFont="1" applyAlignment="1">
      <alignment horizontal="center" vertical="center"/>
    </xf>
    <xf numFmtId="181" fontId="21" fillId="0" borderId="0" xfId="2" applyNumberFormat="1" applyFont="1" applyAlignment="1">
      <alignment horizontal="center" vertical="center"/>
    </xf>
    <xf numFmtId="181" fontId="2" fillId="0" borderId="0" xfId="2" applyNumberFormat="1" applyAlignment="1">
      <alignment horizontal="center" vertical="center" shrinkToFit="1"/>
    </xf>
    <xf numFmtId="0" fontId="2" fillId="0" borderId="0" xfId="2" applyAlignment="1">
      <alignment vertical="center" wrapText="1"/>
    </xf>
    <xf numFmtId="0" fontId="9" fillId="4" borderId="31" xfId="2" applyFont="1" applyFill="1" applyBorder="1" applyAlignment="1">
      <alignment horizontal="center" vertical="center"/>
    </xf>
    <xf numFmtId="0" fontId="19" fillId="4" borderId="24" xfId="2" applyFont="1" applyFill="1" applyBorder="1" applyAlignment="1">
      <alignment horizontal="center" vertical="center"/>
    </xf>
    <xf numFmtId="0" fontId="19" fillId="4" borderId="32" xfId="2" applyFont="1" applyFill="1" applyBorder="1" applyAlignment="1">
      <alignment horizontal="center" vertical="center"/>
    </xf>
    <xf numFmtId="0" fontId="25" fillId="0" borderId="0" xfId="2" applyFont="1">
      <alignment vertical="center"/>
    </xf>
    <xf numFmtId="0" fontId="7" fillId="0" borderId="0" xfId="4" applyFont="1" applyProtection="1">
      <alignment vertical="center"/>
      <protection locked="0"/>
    </xf>
    <xf numFmtId="0" fontId="13" fillId="0" borderId="0" xfId="4" applyFont="1" applyProtection="1">
      <alignment vertical="center"/>
      <protection locked="0"/>
    </xf>
    <xf numFmtId="0" fontId="6" fillId="0" borderId="0" xfId="4" applyAlignment="1" applyProtection="1">
      <alignment horizontal="left" vertical="top" wrapText="1"/>
      <protection locked="0"/>
    </xf>
    <xf numFmtId="0" fontId="7" fillId="0" borderId="3" xfId="4" applyFont="1" applyBorder="1" applyAlignment="1" applyProtection="1">
      <alignment horizontal="right" vertical="center"/>
      <protection locked="0"/>
    </xf>
    <xf numFmtId="0" fontId="8" fillId="0" borderId="0" xfId="4" applyFont="1" applyProtection="1">
      <alignment vertical="center"/>
      <protection locked="0"/>
    </xf>
    <xf numFmtId="0" fontId="18" fillId="0" borderId="0" xfId="4" applyFont="1" applyProtection="1">
      <alignment vertical="center"/>
      <protection locked="0"/>
    </xf>
    <xf numFmtId="6" fontId="13" fillId="0" borderId="0" xfId="5" applyFont="1" applyFill="1" applyBorder="1" applyAlignment="1" applyProtection="1">
      <alignment vertical="center"/>
    </xf>
    <xf numFmtId="0" fontId="6" fillId="0" borderId="0" xfId="4" applyProtection="1">
      <alignment vertical="center"/>
      <protection locked="0"/>
    </xf>
    <xf numFmtId="0" fontId="6" fillId="0" borderId="0" xfId="4">
      <alignment vertical="center"/>
    </xf>
    <xf numFmtId="0" fontId="12" fillId="0" borderId="0" xfId="4" applyFont="1">
      <alignment vertical="center"/>
    </xf>
    <xf numFmtId="0" fontId="25" fillId="0" borderId="0" xfId="4" applyFont="1" applyProtection="1">
      <alignment vertical="center"/>
      <protection locked="0"/>
    </xf>
    <xf numFmtId="0" fontId="7" fillId="6" borderId="5" xfId="4" applyFont="1" applyFill="1" applyBorder="1" applyProtection="1">
      <alignment vertical="center"/>
      <protection locked="0"/>
    </xf>
    <xf numFmtId="0" fontId="13" fillId="0" borderId="2" xfId="4" applyFont="1" applyBorder="1" applyAlignment="1" applyProtection="1">
      <alignment horizontal="center" vertical="center"/>
      <protection locked="0"/>
    </xf>
    <xf numFmtId="0" fontId="18" fillId="5" borderId="2" xfId="4" applyFont="1" applyFill="1" applyBorder="1" applyAlignment="1" applyProtection="1">
      <alignment horizontal="center" vertical="center"/>
      <protection locked="0"/>
    </xf>
    <xf numFmtId="0" fontId="12" fillId="5" borderId="17" xfId="4" applyFont="1" applyFill="1" applyBorder="1" applyAlignment="1">
      <alignment horizontal="center" vertical="center"/>
    </xf>
    <xf numFmtId="0" fontId="12" fillId="5" borderId="37" xfId="4" applyFont="1" applyFill="1" applyBorder="1" applyAlignment="1">
      <alignment horizontal="center" vertical="center"/>
    </xf>
    <xf numFmtId="0" fontId="18" fillId="0" borderId="0" xfId="4" applyFont="1">
      <alignment vertical="center"/>
    </xf>
    <xf numFmtId="0" fontId="1" fillId="0" borderId="0" xfId="8">
      <alignment vertical="center"/>
    </xf>
    <xf numFmtId="0" fontId="16" fillId="0" borderId="0" xfId="8" applyFont="1" applyAlignment="1">
      <alignment horizontal="center" vertical="center"/>
    </xf>
    <xf numFmtId="0" fontId="12" fillId="0" borderId="0" xfId="8" applyFont="1">
      <alignment vertical="center"/>
    </xf>
    <xf numFmtId="0" fontId="0" fillId="0" borderId="0" xfId="2" applyFont="1">
      <alignment vertical="center"/>
    </xf>
    <xf numFmtId="0" fontId="7" fillId="0" borderId="0" xfId="4" applyFont="1" applyProtection="1">
      <alignment vertical="center"/>
      <protection locked="0"/>
    </xf>
    <xf numFmtId="0" fontId="13" fillId="0" borderId="2" xfId="1" applyFont="1" applyBorder="1" applyAlignment="1" applyProtection="1">
      <alignment horizontal="center" vertical="center"/>
      <protection locked="0"/>
    </xf>
    <xf numFmtId="0" fontId="20" fillId="0" borderId="0" xfId="4" applyFont="1" applyProtection="1">
      <alignment vertical="center"/>
      <protection locked="0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1" fontId="0" fillId="0" borderId="0" xfId="0" applyNumberFormat="1" applyAlignment="1">
      <alignment horizontal="center" vertical="center"/>
    </xf>
    <xf numFmtId="0" fontId="10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" fillId="0" borderId="23" xfId="2" applyBorder="1">
      <alignment vertical="center"/>
    </xf>
    <xf numFmtId="0" fontId="24" fillId="0" borderId="0" xfId="2" applyFont="1" applyAlignment="1">
      <alignment horizontal="center" vertical="center"/>
    </xf>
    <xf numFmtId="0" fontId="2" fillId="0" borderId="30" xfId="2" applyBorder="1" applyAlignment="1">
      <alignment horizontal="left" vertical="center"/>
    </xf>
    <xf numFmtId="0" fontId="2" fillId="0" borderId="29" xfId="2" applyBorder="1" applyAlignment="1">
      <alignment horizontal="left" vertical="center"/>
    </xf>
    <xf numFmtId="0" fontId="2" fillId="0" borderId="28" xfId="2" applyBorder="1" applyAlignment="1">
      <alignment horizontal="left" vertical="center"/>
    </xf>
    <xf numFmtId="0" fontId="2" fillId="0" borderId="27" xfId="2" applyBorder="1" applyAlignment="1">
      <alignment horizontal="left" vertical="center"/>
    </xf>
    <xf numFmtId="0" fontId="2" fillId="0" borderId="22" xfId="2" applyBorder="1" applyAlignment="1">
      <alignment horizontal="left" vertical="center"/>
    </xf>
    <xf numFmtId="0" fontId="2" fillId="0" borderId="21" xfId="2" applyBorder="1" applyAlignment="1">
      <alignment horizontal="left" vertical="center"/>
    </xf>
    <xf numFmtId="0" fontId="2" fillId="0" borderId="26" xfId="2" applyBorder="1" applyAlignment="1">
      <alignment horizontal="left" vertical="center"/>
    </xf>
    <xf numFmtId="0" fontId="2" fillId="0" borderId="19" xfId="2" applyBorder="1" applyAlignment="1">
      <alignment horizontal="left" vertical="center"/>
    </xf>
    <xf numFmtId="0" fontId="2" fillId="0" borderId="18" xfId="2" applyBorder="1" applyAlignment="1">
      <alignment horizontal="left" vertical="center"/>
    </xf>
    <xf numFmtId="0" fontId="9" fillId="2" borderId="14" xfId="2" applyFont="1" applyFill="1" applyBorder="1" applyAlignment="1">
      <alignment horizontal="center" vertical="center" wrapText="1"/>
    </xf>
    <xf numFmtId="0" fontId="9" fillId="2" borderId="12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center" vertical="center" wrapText="1"/>
    </xf>
    <xf numFmtId="0" fontId="2" fillId="0" borderId="3" xfId="2" applyBorder="1" applyAlignment="1">
      <alignment horizontal="left" vertical="center"/>
    </xf>
    <xf numFmtId="0" fontId="2" fillId="0" borderId="4" xfId="2" applyBorder="1" applyAlignment="1">
      <alignment horizontal="left" vertical="center"/>
    </xf>
    <xf numFmtId="0" fontId="2" fillId="0" borderId="42" xfId="2" applyBorder="1" applyAlignment="1">
      <alignment horizontal="left" vertical="center"/>
    </xf>
    <xf numFmtId="0" fontId="2" fillId="0" borderId="41" xfId="2" applyBorder="1" applyAlignment="1">
      <alignment horizontal="left" vertical="center"/>
    </xf>
    <xf numFmtId="0" fontId="2" fillId="0" borderId="0" xfId="2" applyBorder="1" applyAlignment="1">
      <alignment horizontal="left" vertical="center"/>
    </xf>
    <xf numFmtId="0" fontId="2" fillId="0" borderId="23" xfId="2" applyBorder="1" applyAlignment="1">
      <alignment horizontal="left" vertical="center"/>
    </xf>
    <xf numFmtId="41" fontId="14" fillId="3" borderId="39" xfId="0" applyNumberFormat="1" applyFont="1" applyFill="1" applyBorder="1" applyAlignment="1">
      <alignment horizontal="center" vertical="center"/>
    </xf>
    <xf numFmtId="41" fontId="14" fillId="3" borderId="40" xfId="0" applyNumberFormat="1" applyFont="1" applyFill="1" applyBorder="1" applyAlignment="1">
      <alignment horizontal="center" vertical="center"/>
    </xf>
    <xf numFmtId="41" fontId="14" fillId="3" borderId="38" xfId="0" applyNumberFormat="1" applyFont="1" applyFill="1" applyBorder="1" applyAlignment="1">
      <alignment horizontal="center" vertical="center"/>
    </xf>
    <xf numFmtId="0" fontId="2" fillId="0" borderId="13" xfId="2" applyBorder="1" applyAlignment="1">
      <alignment horizontal="left" vertical="center"/>
    </xf>
    <xf numFmtId="0" fontId="2" fillId="0" borderId="1" xfId="2" applyBorder="1" applyAlignment="1">
      <alignment horizontal="left" vertical="center"/>
    </xf>
    <xf numFmtId="0" fontId="2" fillId="0" borderId="25" xfId="2" applyBorder="1" applyAlignment="1">
      <alignment horizontal="left" vertical="center"/>
    </xf>
    <xf numFmtId="0" fontId="9" fillId="4" borderId="20" xfId="2" applyFont="1" applyFill="1" applyBorder="1" applyAlignment="1">
      <alignment horizontal="left" vertical="center" shrinkToFit="1"/>
    </xf>
    <xf numFmtId="0" fontId="9" fillId="4" borderId="19" xfId="2" applyFont="1" applyFill="1" applyBorder="1" applyAlignment="1">
      <alignment horizontal="left" vertical="center" shrinkToFit="1"/>
    </xf>
    <xf numFmtId="0" fontId="9" fillId="4" borderId="18" xfId="2" applyFont="1" applyFill="1" applyBorder="1" applyAlignment="1">
      <alignment horizontal="left" vertical="center" shrinkToFit="1"/>
    </xf>
    <xf numFmtId="0" fontId="9" fillId="2" borderId="3" xfId="2" applyFont="1" applyFill="1" applyBorder="1" applyAlignment="1">
      <alignment horizontal="center" vertical="center" shrinkToFit="1"/>
    </xf>
    <xf numFmtId="0" fontId="9" fillId="2" borderId="4" xfId="2" applyFont="1" applyFill="1" applyBorder="1" applyAlignment="1">
      <alignment horizontal="center" vertical="center" shrinkToFit="1"/>
    </xf>
    <xf numFmtId="0" fontId="9" fillId="2" borderId="10" xfId="2" applyFont="1" applyFill="1" applyBorder="1" applyAlignment="1">
      <alignment horizontal="center" vertical="center" wrapText="1"/>
    </xf>
    <xf numFmtId="0" fontId="9" fillId="2" borderId="8" xfId="2" applyFont="1" applyFill="1" applyBorder="1" applyAlignment="1">
      <alignment horizontal="center" vertical="center" wrapText="1"/>
    </xf>
    <xf numFmtId="0" fontId="19" fillId="0" borderId="2" xfId="2" applyFont="1" applyBorder="1" applyAlignment="1">
      <alignment horizontal="left" vertical="top" wrapText="1"/>
    </xf>
    <xf numFmtId="0" fontId="12" fillId="2" borderId="10" xfId="2" applyFont="1" applyFill="1" applyBorder="1" applyAlignment="1">
      <alignment horizontal="center" vertical="center" wrapText="1"/>
    </xf>
    <xf numFmtId="0" fontId="2" fillId="2" borderId="6" xfId="2" applyFill="1" applyBorder="1" applyAlignment="1">
      <alignment horizontal="center" vertical="center" wrapText="1"/>
    </xf>
    <xf numFmtId="0" fontId="12" fillId="2" borderId="8" xfId="2" applyFont="1" applyFill="1" applyBorder="1" applyAlignment="1">
      <alignment horizontal="center" vertical="center" wrapText="1"/>
    </xf>
    <xf numFmtId="0" fontId="7" fillId="0" borderId="0" xfId="4" applyFont="1" applyProtection="1">
      <alignment vertical="center"/>
      <protection locked="0"/>
    </xf>
    <xf numFmtId="0" fontId="20" fillId="0" borderId="0" xfId="4" applyFont="1" applyAlignment="1" applyProtection="1">
      <alignment horizontal="center" vertical="center"/>
      <protection locked="0"/>
    </xf>
    <xf numFmtId="0" fontId="17" fillId="0" borderId="36" xfId="4" applyFont="1" applyBorder="1" applyAlignment="1">
      <alignment horizontal="left" vertical="top" shrinkToFit="1"/>
    </xf>
    <xf numFmtId="0" fontId="17" fillId="0" borderId="35" xfId="4" applyFont="1" applyBorder="1" applyAlignment="1">
      <alignment horizontal="left" vertical="top" shrinkToFit="1"/>
    </xf>
    <xf numFmtId="0" fontId="17" fillId="0" borderId="34" xfId="4" applyFont="1" applyBorder="1" applyAlignment="1">
      <alignment horizontal="left" vertical="top" shrinkToFit="1"/>
    </xf>
    <xf numFmtId="0" fontId="17" fillId="0" borderId="43" xfId="4" applyFont="1" applyBorder="1" applyAlignment="1">
      <alignment horizontal="left" vertical="top" shrinkToFit="1"/>
    </xf>
    <xf numFmtId="0" fontId="17" fillId="0" borderId="44" xfId="4" applyFont="1" applyBorder="1" applyAlignment="1">
      <alignment horizontal="left" vertical="top" shrinkToFit="1"/>
    </xf>
    <xf numFmtId="0" fontId="17" fillId="0" borderId="45" xfId="4" applyFont="1" applyBorder="1" applyAlignment="1">
      <alignment horizontal="left" vertical="top" shrinkToFit="1"/>
    </xf>
    <xf numFmtId="0" fontId="23" fillId="0" borderId="0" xfId="4" applyFont="1" applyAlignment="1" applyProtection="1">
      <alignment horizontal="right" vertical="center" shrinkToFit="1"/>
      <protection locked="0"/>
    </xf>
    <xf numFmtId="41" fontId="23" fillId="3" borderId="0" xfId="5" applyNumberFormat="1" applyFont="1" applyFill="1" applyBorder="1" applyAlignment="1" applyProtection="1">
      <alignment horizontal="right" vertical="center"/>
    </xf>
    <xf numFmtId="6" fontId="23" fillId="3" borderId="0" xfId="5" applyFont="1" applyFill="1" applyBorder="1" applyAlignment="1" applyProtection="1">
      <alignment horizontal="right" vertical="center"/>
    </xf>
    <xf numFmtId="6" fontId="23" fillId="3" borderId="33" xfId="5" applyFont="1" applyFill="1" applyBorder="1" applyAlignment="1" applyProtection="1">
      <alignment horizontal="right" vertical="center"/>
    </xf>
    <xf numFmtId="0" fontId="22" fillId="0" borderId="0" xfId="4" applyFont="1" applyAlignment="1" applyProtection="1">
      <alignment horizontal="center" vertical="center"/>
      <protection locked="0"/>
    </xf>
    <xf numFmtId="0" fontId="15" fillId="0" borderId="0" xfId="4" applyFont="1" applyAlignment="1" applyProtection="1">
      <alignment horizontal="center" vertical="center"/>
      <protection locked="0"/>
    </xf>
    <xf numFmtId="0" fontId="18" fillId="5" borderId="2" xfId="4" applyFont="1" applyFill="1" applyBorder="1" applyAlignment="1" applyProtection="1">
      <alignment horizontal="center" vertical="center" wrapText="1" shrinkToFit="1"/>
      <protection locked="0"/>
    </xf>
    <xf numFmtId="0" fontId="18" fillId="5" borderId="2" xfId="4" applyFont="1" applyFill="1" applyBorder="1" applyAlignment="1" applyProtection="1">
      <alignment horizontal="center" vertical="center" shrinkToFit="1"/>
      <protection locked="0"/>
    </xf>
    <xf numFmtId="0" fontId="13" fillId="5" borderId="3" xfId="4" applyFont="1" applyFill="1" applyBorder="1" applyAlignment="1" applyProtection="1">
      <alignment horizontal="center" vertical="center" wrapText="1" shrinkToFit="1"/>
      <protection locked="0"/>
    </xf>
    <xf numFmtId="0" fontId="13" fillId="5" borderId="5" xfId="4" applyFont="1" applyFill="1" applyBorder="1" applyAlignment="1" applyProtection="1">
      <alignment horizontal="center" vertical="center" shrinkToFit="1"/>
      <protection locked="0"/>
    </xf>
    <xf numFmtId="0" fontId="18" fillId="5" borderId="3" xfId="4" applyFont="1" applyFill="1" applyBorder="1" applyAlignment="1" applyProtection="1">
      <alignment horizontal="center" vertical="center" wrapText="1" shrinkToFit="1"/>
      <protection locked="0"/>
    </xf>
    <xf numFmtId="0" fontId="18" fillId="5" borderId="5" xfId="4" applyFont="1" applyFill="1" applyBorder="1" applyAlignment="1" applyProtection="1">
      <alignment horizontal="center" vertical="center" shrinkToFit="1"/>
      <protection locked="0"/>
    </xf>
    <xf numFmtId="41" fontId="13" fillId="3" borderId="2" xfId="5" applyNumberFormat="1" applyFont="1" applyFill="1" applyBorder="1" applyAlignment="1" applyProtection="1">
      <alignment vertical="center"/>
    </xf>
    <xf numFmtId="6" fontId="13" fillId="3" borderId="2" xfId="5" applyFont="1" applyFill="1" applyBorder="1" applyAlignment="1" applyProtection="1">
      <alignment vertical="center"/>
    </xf>
    <xf numFmtId="41" fontId="13" fillId="3" borderId="3" xfId="5" applyNumberFormat="1" applyFont="1" applyFill="1" applyBorder="1" applyAlignment="1" applyProtection="1">
      <alignment vertical="center"/>
      <protection locked="0"/>
    </xf>
    <xf numFmtId="6" fontId="13" fillId="3" borderId="5" xfId="5" applyFont="1" applyFill="1" applyBorder="1" applyAlignment="1" applyProtection="1">
      <alignment vertical="center"/>
      <protection locked="0"/>
    </xf>
    <xf numFmtId="38" fontId="13" fillId="0" borderId="3" xfId="5" applyNumberFormat="1" applyFont="1" applyBorder="1" applyAlignment="1" applyProtection="1">
      <alignment vertical="center" shrinkToFit="1"/>
      <protection locked="0"/>
    </xf>
    <xf numFmtId="38" fontId="13" fillId="0" borderId="5" xfId="5" applyNumberFormat="1" applyFont="1" applyBorder="1" applyAlignment="1" applyProtection="1">
      <alignment vertical="center" shrinkToFit="1"/>
      <protection locked="0"/>
    </xf>
    <xf numFmtId="0" fontId="8" fillId="5" borderId="2" xfId="4" applyFont="1" applyFill="1" applyBorder="1" applyAlignment="1" applyProtection="1">
      <alignment horizontal="center" vertical="center"/>
      <protection locked="0"/>
    </xf>
    <xf numFmtId="0" fontId="8" fillId="5" borderId="2" xfId="4" applyFont="1" applyFill="1" applyBorder="1" applyAlignment="1" applyProtection="1">
      <alignment horizontal="center" vertical="center" shrinkToFit="1"/>
      <protection locked="0"/>
    </xf>
    <xf numFmtId="0" fontId="13" fillId="0" borderId="2" xfId="4" applyFont="1" applyBorder="1" applyProtection="1">
      <alignment vertical="center"/>
      <protection locked="0"/>
    </xf>
    <xf numFmtId="38" fontId="7" fillId="0" borderId="2" xfId="6" applyFont="1" applyBorder="1" applyAlignment="1" applyProtection="1">
      <alignment horizontal="right" vertical="center"/>
      <protection locked="0"/>
    </xf>
    <xf numFmtId="38" fontId="7" fillId="3" borderId="2" xfId="6" applyFont="1" applyFill="1" applyBorder="1" applyAlignment="1" applyProtection="1">
      <alignment horizontal="right" vertical="center"/>
      <protection locked="0"/>
    </xf>
    <xf numFmtId="0" fontId="18" fillId="5" borderId="2" xfId="4" applyFont="1" applyFill="1" applyBorder="1" applyAlignment="1" applyProtection="1">
      <alignment horizontal="center" vertical="center"/>
      <protection locked="0"/>
    </xf>
    <xf numFmtId="0" fontId="18" fillId="5" borderId="2" xfId="4" applyFont="1" applyFill="1" applyBorder="1" applyAlignment="1" applyProtection="1">
      <alignment horizontal="center" vertical="center" wrapText="1"/>
      <protection locked="0"/>
    </xf>
    <xf numFmtId="0" fontId="19" fillId="0" borderId="2" xfId="4" applyFont="1" applyBorder="1" applyAlignment="1" applyProtection="1">
      <alignment horizontal="left" vertical="top" wrapText="1"/>
      <protection locked="0"/>
    </xf>
    <xf numFmtId="0" fontId="10" fillId="0" borderId="2" xfId="4" applyFont="1" applyBorder="1" applyAlignment="1" applyProtection="1">
      <alignment horizontal="left" vertical="top" wrapText="1"/>
      <protection locked="0"/>
    </xf>
    <xf numFmtId="41" fontId="7" fillId="3" borderId="3" xfId="5" applyNumberFormat="1" applyFont="1" applyFill="1" applyBorder="1" applyAlignment="1" applyProtection="1">
      <alignment horizontal="right" vertical="center"/>
    </xf>
    <xf numFmtId="41" fontId="7" fillId="3" borderId="4" xfId="5" applyNumberFormat="1" applyFont="1" applyFill="1" applyBorder="1" applyAlignment="1" applyProtection="1">
      <alignment horizontal="right" vertical="center"/>
    </xf>
    <xf numFmtId="41" fontId="7" fillId="3" borderId="5" xfId="5" applyNumberFormat="1" applyFont="1" applyFill="1" applyBorder="1" applyAlignment="1" applyProtection="1">
      <alignment horizontal="right" vertical="center"/>
    </xf>
    <xf numFmtId="0" fontId="9" fillId="4" borderId="46" xfId="2" applyFont="1" applyFill="1" applyBorder="1" applyAlignment="1">
      <alignment horizontal="center" vertical="center"/>
    </xf>
    <xf numFmtId="0" fontId="9" fillId="4" borderId="47" xfId="2" applyFont="1" applyFill="1" applyBorder="1" applyAlignment="1">
      <alignment horizontal="center" vertical="center"/>
    </xf>
    <xf numFmtId="0" fontId="22" fillId="0" borderId="4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9" fillId="0" borderId="0" xfId="4" applyFont="1" applyAlignment="1" applyProtection="1">
      <alignment horizontal="center" vertical="center"/>
      <protection locked="0"/>
    </xf>
    <xf numFmtId="0" fontId="29" fillId="0" borderId="0" xfId="4" applyFont="1" applyAlignment="1" applyProtection="1">
      <alignment horizontal="left" vertical="center"/>
      <protection locked="0"/>
    </xf>
    <xf numFmtId="41" fontId="26" fillId="3" borderId="3" xfId="0" applyNumberFormat="1" applyFont="1" applyFill="1" applyBorder="1" applyAlignment="1">
      <alignment horizontal="center" vertical="center"/>
    </xf>
    <xf numFmtId="41" fontId="26" fillId="3" borderId="4" xfId="0" applyNumberFormat="1" applyFont="1" applyFill="1" applyBorder="1" applyAlignment="1">
      <alignment horizontal="center" vertical="center"/>
    </xf>
    <xf numFmtId="41" fontId="26" fillId="3" borderId="5" xfId="0" applyNumberFormat="1" applyFont="1" applyFill="1" applyBorder="1" applyAlignment="1">
      <alignment horizontal="center" vertical="center"/>
    </xf>
  </cellXfs>
  <cellStyles count="14">
    <cellStyle name="桁区切り 2 2" xfId="6" xr:uid="{C61F7062-3BC8-4D20-829B-09FAF7EA800C}"/>
    <cellStyle name="桁区切り 2 3" xfId="11" xr:uid="{73BBA4C4-E082-40C1-90B4-8B0086EEF63D}"/>
    <cellStyle name="桁区切り 7" xfId="10" xr:uid="{0629CDC0-E1A2-4CB6-8C58-0EFF0A25F0B1}"/>
    <cellStyle name="通貨 2" xfId="5" xr:uid="{2C11B942-8217-447D-833B-91AD8A6F146D}"/>
    <cellStyle name="標準" xfId="0" builtinId="0"/>
    <cellStyle name="標準 13" xfId="12" xr:uid="{DB5E7D0C-C3CA-4C94-9811-27A68DF7F5BA}"/>
    <cellStyle name="標準 14" xfId="9" xr:uid="{EE786CB4-844E-4D96-9D64-A13A04F2C736}"/>
    <cellStyle name="標準 17" xfId="13" xr:uid="{4746E224-2267-4AD4-B0FB-235773CDA136}"/>
    <cellStyle name="標準 2 2" xfId="4" xr:uid="{7F98BA6D-3CF7-4F6A-9199-0CDFD8B583BC}"/>
    <cellStyle name="標準 5 5 3" xfId="8" xr:uid="{F8BC0244-38D7-48D7-B576-4C77ACAF821A}"/>
    <cellStyle name="標準 5 6 2" xfId="7" xr:uid="{817E335B-6C86-4F31-82AD-1536D589695E}"/>
    <cellStyle name="標準 7" xfId="1" xr:uid="{D3926D31-A76A-440B-9D03-5D52D07138D7}"/>
    <cellStyle name="標準 8" xfId="2" xr:uid="{281A2E1A-A4AA-45ED-A6C6-9E667E8F4E16}"/>
    <cellStyle name="標準 9" xfId="3" xr:uid="{3B3B1BB3-6238-4A63-8072-6508D61E36FE}"/>
  </cellStyles>
  <dxfs count="4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4"/>
      </font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1486325</xdr:colOff>
      <xdr:row>23</xdr:row>
      <xdr:rowOff>1</xdr:rowOff>
    </xdr:from>
    <xdr:to>
      <xdr:col>9</xdr:col>
      <xdr:colOff>1268095</xdr:colOff>
      <xdr:row>27</xdr:row>
      <xdr:rowOff>105834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/>
      </xdr:nvSpPr>
      <xdr:spPr>
        <a:xfrm>
          <a:off x="1803825" y="8318501"/>
          <a:ext cx="8280187" cy="889000"/>
        </a:xfrm>
        <a:prstGeom prst="rect">
          <a:avLst/>
        </a:prstGeom>
        <a:noFill/>
        <a:ln w="1905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168700</xdr:colOff>
      <xdr:row>27</xdr:row>
      <xdr:rowOff>174862</xdr:rowOff>
    </xdr:from>
    <xdr:to>
      <xdr:col>10</xdr:col>
      <xdr:colOff>179918</xdr:colOff>
      <xdr:row>30</xdr:row>
      <xdr:rowOff>94404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/>
      </xdr:nvSpPr>
      <xdr:spPr>
        <a:xfrm>
          <a:off x="168700" y="9276529"/>
          <a:ext cx="11568218" cy="649792"/>
        </a:xfrm>
        <a:prstGeom prst="rect">
          <a:avLst/>
        </a:prstGeom>
        <a:noFill/>
        <a:ln w="19050">
          <a:solidFill>
            <a:schemeClr val="tx1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247227</xdr:colOff>
      <xdr:row>30</xdr:row>
      <xdr:rowOff>168485</xdr:rowOff>
    </xdr:from>
    <xdr:to>
      <xdr:col>8</xdr:col>
      <xdr:colOff>211667</xdr:colOff>
      <xdr:row>30</xdr:row>
      <xdr:rowOff>772583</xdr:rowOff>
    </xdr:to>
    <xdr:grpSp>
      <xdr:nvGrpSpPr>
        <xdr:cNvPr id="19" name="グループ化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GrpSpPr/>
      </xdr:nvGrpSpPr>
      <xdr:grpSpPr>
        <a:xfrm>
          <a:off x="2346537" y="8448462"/>
          <a:ext cx="6084570" cy="602193"/>
          <a:chOff x="3295649" y="8923946"/>
          <a:chExt cx="5247409" cy="854770"/>
        </a:xfrm>
      </xdr:grpSpPr>
      <xdr:sp macro="" textlink="">
        <xdr:nvSpPr>
          <xdr:cNvPr id="20" name="テキスト ボックス 19">
            <a:extLst>
              <a:ext uri="{FF2B5EF4-FFF2-40B4-BE49-F238E27FC236}">
                <a16:creationId xmlns:a16="http://schemas.microsoft.com/office/drawing/2014/main" id="{00000000-0008-0000-0600-000014000000}"/>
              </a:ext>
            </a:extLst>
          </xdr:cNvPr>
          <xdr:cNvSpPr txBox="1"/>
        </xdr:nvSpPr>
        <xdr:spPr>
          <a:xfrm>
            <a:off x="3295649" y="9429749"/>
            <a:ext cx="5247409" cy="348967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200" b="1">
                <a:latin typeface="メイリオ" panose="020B0604030504040204" pitchFamily="50" charset="-128"/>
                <a:ea typeface="メイリオ" panose="020B0604030504040204" pitchFamily="50" charset="-128"/>
              </a:rPr>
              <a:t>＜点線内の機器等の導入に際し、必要な場合のみチェックすること＞</a:t>
            </a:r>
          </a:p>
        </xdr:txBody>
      </xdr:sp>
      <xdr:sp macro="" textlink="">
        <xdr:nvSpPr>
          <xdr:cNvPr id="21" name="下矢印 3">
            <a:extLst>
              <a:ext uri="{FF2B5EF4-FFF2-40B4-BE49-F238E27FC236}">
                <a16:creationId xmlns:a16="http://schemas.microsoft.com/office/drawing/2014/main" id="{00000000-0008-0000-0600-000015000000}"/>
              </a:ext>
            </a:extLst>
          </xdr:cNvPr>
          <xdr:cNvSpPr/>
        </xdr:nvSpPr>
        <xdr:spPr>
          <a:xfrm>
            <a:off x="5604634" y="8923946"/>
            <a:ext cx="571500" cy="457200"/>
          </a:xfrm>
          <a:prstGeom prst="downArrow">
            <a:avLst/>
          </a:prstGeom>
          <a:ln w="19050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6</xdr:col>
      <xdr:colOff>285750</xdr:colOff>
      <xdr:row>13</xdr:row>
      <xdr:rowOff>38099</xdr:rowOff>
    </xdr:from>
    <xdr:to>
      <xdr:col>9</xdr:col>
      <xdr:colOff>238125</xdr:colOff>
      <xdr:row>15</xdr:row>
      <xdr:rowOff>161924</xdr:rowOff>
    </xdr:to>
    <xdr:sp macro="" textlink="">
      <xdr:nvSpPr>
        <xdr:cNvPr id="2" name="矢印: 左 1">
          <a:extLst>
            <a:ext uri="{FF2B5EF4-FFF2-40B4-BE49-F238E27FC236}">
              <a16:creationId xmlns:a16="http://schemas.microsoft.com/office/drawing/2014/main" id="{CD956011-5E51-47FB-B344-618DF742AF7A}"/>
            </a:ext>
          </a:extLst>
        </xdr:cNvPr>
        <xdr:cNvSpPr/>
      </xdr:nvSpPr>
      <xdr:spPr>
        <a:xfrm>
          <a:off x="6137910" y="3627119"/>
          <a:ext cx="2825115" cy="512445"/>
        </a:xfrm>
        <a:prstGeom prst="leftArrow">
          <a:avLst>
            <a:gd name="adj1" fmla="val 50000"/>
            <a:gd name="adj2" fmla="val 48182"/>
          </a:avLst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chemeClr val="tx1"/>
              </a:solidFill>
            </a:rPr>
            <a:t>「積算内訳」と一致します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nlsv\&#29983;&#28079;&#23398;&#32722;&#35506;&#20849;&#36890;\&#23478;&#24237;&#25391;&#33288;\&#12415;&#12406;&#65306;&#12487;&#12473;&#12463;&#12488;&#12483;&#12503;&#12501;&#12457;&#12523;&#12480;&#12540;\&#37117;&#36947;&#24220;&#30476;&#29031;&#20250;\&#20877;&#22996;&#35351;&#21332;&#35696;&#20250;&#35519;&#12409;\&#65296;&#65304;&#33576;&#22478;&#30476;&#65306;&#21029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集計表１"/>
      <sheetName val="集計表２"/>
      <sheetName val="Sheet2"/>
      <sheetName val="リスト参照"/>
      <sheetName val="Sheet1"/>
      <sheetName val="様式2-1-①・②"/>
      <sheetName val="リスト"/>
      <sheetName val="参考"/>
      <sheetName val="Sheet3"/>
    </sheetNames>
    <sheetDataSet>
      <sheetData sheetId="0" refreshError="1"/>
      <sheetData sheetId="1" refreshError="1">
        <row r="4">
          <cell r="E4" t="str">
            <v>協議会</v>
          </cell>
          <cell r="F4" t="str">
            <v>サポーターリーダー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 t="str">
            <v>サポーターリーダー</v>
          </cell>
        </row>
        <row r="5">
          <cell r="C5" t="str">
            <v>諸謝金</v>
          </cell>
          <cell r="D5" t="str">
            <v>旅費</v>
          </cell>
          <cell r="E5" t="str">
            <v>消耗品費</v>
          </cell>
          <cell r="F5" t="str">
            <v>印刷製本</v>
          </cell>
          <cell r="G5" t="str">
            <v>通信運搬</v>
          </cell>
          <cell r="H5" t="str">
            <v>借料損料</v>
          </cell>
          <cell r="I5" t="str">
            <v>会議費</v>
          </cell>
          <cell r="J5" t="str">
            <v>賃金</v>
          </cell>
          <cell r="K5" t="str">
            <v>保険料</v>
          </cell>
          <cell r="L5" t="str">
            <v>雑役務</v>
          </cell>
          <cell r="M5" t="str">
            <v>小計</v>
          </cell>
          <cell r="N5" t="str">
            <v>講座数</v>
          </cell>
          <cell r="O5" t="str">
            <v>リーダー</v>
          </cell>
          <cell r="P5" t="str">
            <v>諸謝金</v>
          </cell>
          <cell r="Q5" t="str">
            <v>旅費</v>
          </cell>
          <cell r="R5" t="str">
            <v>消耗品費</v>
          </cell>
          <cell r="S5" t="str">
            <v>印刷製本</v>
          </cell>
          <cell r="T5" t="str">
            <v>通信運搬</v>
          </cell>
          <cell r="U5" t="str">
            <v>借料損料</v>
          </cell>
          <cell r="V5" t="str">
            <v>会議費</v>
          </cell>
          <cell r="W5" t="str">
            <v>賃金</v>
          </cell>
          <cell r="X5" t="str">
            <v>保険料</v>
          </cell>
          <cell r="Y5" t="str">
            <v>雑役務</v>
          </cell>
          <cell r="Z5" t="str">
            <v>小計</v>
          </cell>
          <cell r="AA5" t="str">
            <v>講座数</v>
          </cell>
          <cell r="AB5" t="str">
            <v>総回数</v>
          </cell>
          <cell r="AC5" t="str">
            <v>諸謝金</v>
          </cell>
          <cell r="AD5" t="str">
            <v>旅費</v>
          </cell>
        </row>
        <row r="6">
          <cell r="A6">
            <v>1</v>
          </cell>
          <cell r="B6" t="str">
            <v>　水戸市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</row>
        <row r="7">
          <cell r="A7">
            <v>2</v>
          </cell>
          <cell r="B7" t="str">
            <v>　日立市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</row>
        <row r="8">
          <cell r="A8">
            <v>3</v>
          </cell>
          <cell r="B8" t="str">
            <v>　土浦市</v>
          </cell>
          <cell r="C8">
            <v>18000</v>
          </cell>
          <cell r="D8">
            <v>10600</v>
          </cell>
          <cell r="E8">
            <v>10600</v>
          </cell>
          <cell r="F8">
            <v>37217</v>
          </cell>
          <cell r="G8">
            <v>0</v>
          </cell>
          <cell r="H8">
            <v>17</v>
          </cell>
          <cell r="I8">
            <v>8617</v>
          </cell>
          <cell r="J8">
            <v>119000</v>
          </cell>
          <cell r="K8">
            <v>0</v>
          </cell>
          <cell r="L8">
            <v>0</v>
          </cell>
          <cell r="M8">
            <v>37217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17</v>
          </cell>
          <cell r="AB8">
            <v>17</v>
          </cell>
          <cell r="AC8">
            <v>119000</v>
          </cell>
        </row>
        <row r="9">
          <cell r="A9">
            <v>4</v>
          </cell>
          <cell r="B9" t="str">
            <v>　古河市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</row>
        <row r="10">
          <cell r="A10">
            <v>5</v>
          </cell>
          <cell r="B10" t="str">
            <v>　石岡市</v>
          </cell>
          <cell r="C10">
            <v>18000</v>
          </cell>
          <cell r="D10">
            <v>2000</v>
          </cell>
          <cell r="E10">
            <v>2000</v>
          </cell>
          <cell r="F10">
            <v>0</v>
          </cell>
          <cell r="G10">
            <v>13</v>
          </cell>
          <cell r="H10">
            <v>13</v>
          </cell>
          <cell r="I10">
            <v>195000</v>
          </cell>
          <cell r="J10">
            <v>0</v>
          </cell>
          <cell r="K10">
            <v>0</v>
          </cell>
          <cell r="L10">
            <v>0</v>
          </cell>
          <cell r="M10">
            <v>20000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13</v>
          </cell>
          <cell r="AB10">
            <v>13</v>
          </cell>
          <cell r="AC10">
            <v>195000</v>
          </cell>
        </row>
        <row r="11">
          <cell r="A11">
            <v>6</v>
          </cell>
          <cell r="B11" t="str">
            <v>　下館市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</row>
        <row r="12">
          <cell r="A12">
            <v>7</v>
          </cell>
          <cell r="B12" t="str">
            <v>　結城市</v>
          </cell>
          <cell r="C12">
            <v>4000</v>
          </cell>
          <cell r="D12">
            <v>4000</v>
          </cell>
          <cell r="E12">
            <v>4000</v>
          </cell>
          <cell r="F12">
            <v>18000</v>
          </cell>
          <cell r="G12">
            <v>4000</v>
          </cell>
          <cell r="H12">
            <v>2000</v>
          </cell>
          <cell r="I12">
            <v>18000</v>
          </cell>
          <cell r="J12">
            <v>10</v>
          </cell>
          <cell r="K12">
            <v>50000</v>
          </cell>
          <cell r="L12">
            <v>2000</v>
          </cell>
          <cell r="M12">
            <v>28000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10</v>
          </cell>
          <cell r="AB12">
            <v>10</v>
          </cell>
          <cell r="AC12">
            <v>50000</v>
          </cell>
          <cell r="AD12">
            <v>2000</v>
          </cell>
        </row>
        <row r="13">
          <cell r="A13">
            <v>8</v>
          </cell>
          <cell r="B13" t="str">
            <v>　龍ヶ崎市</v>
          </cell>
          <cell r="C13">
            <v>8000</v>
          </cell>
          <cell r="D13">
            <v>8000</v>
          </cell>
          <cell r="E13">
            <v>35000</v>
          </cell>
          <cell r="F13">
            <v>100000</v>
          </cell>
          <cell r="G13">
            <v>18240</v>
          </cell>
          <cell r="H13">
            <v>0</v>
          </cell>
          <cell r="I13">
            <v>17</v>
          </cell>
          <cell r="J13">
            <v>17</v>
          </cell>
          <cell r="K13">
            <v>340000</v>
          </cell>
          <cell r="L13">
            <v>0</v>
          </cell>
          <cell r="M13">
            <v>161240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17</v>
          </cell>
          <cell r="AB13">
            <v>17</v>
          </cell>
          <cell r="AC13">
            <v>340000</v>
          </cell>
        </row>
        <row r="14">
          <cell r="A14">
            <v>9</v>
          </cell>
          <cell r="B14" t="str">
            <v>　下妻市</v>
          </cell>
          <cell r="C14">
            <v>32000</v>
          </cell>
          <cell r="D14">
            <v>20000</v>
          </cell>
          <cell r="E14">
            <v>4800</v>
          </cell>
          <cell r="F14">
            <v>20000</v>
          </cell>
          <cell r="G14">
            <v>0</v>
          </cell>
          <cell r="H14">
            <v>2</v>
          </cell>
          <cell r="I14">
            <v>4800</v>
          </cell>
          <cell r="J14">
            <v>52000</v>
          </cell>
          <cell r="K14">
            <v>0</v>
          </cell>
          <cell r="L14">
            <v>0</v>
          </cell>
          <cell r="M14">
            <v>56800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2</v>
          </cell>
          <cell r="AB14">
            <v>2</v>
          </cell>
          <cell r="AC14">
            <v>52000</v>
          </cell>
        </row>
        <row r="15">
          <cell r="A15">
            <v>10</v>
          </cell>
          <cell r="B15" t="str">
            <v>　水海道市</v>
          </cell>
          <cell r="C15">
            <v>30000</v>
          </cell>
          <cell r="D15">
            <v>3000</v>
          </cell>
          <cell r="E15">
            <v>3000</v>
          </cell>
          <cell r="F15">
            <v>0</v>
          </cell>
          <cell r="G15">
            <v>32</v>
          </cell>
          <cell r="H15">
            <v>32</v>
          </cell>
          <cell r="I15">
            <v>420000</v>
          </cell>
          <cell r="J15">
            <v>0</v>
          </cell>
          <cell r="K15">
            <v>0</v>
          </cell>
          <cell r="L15">
            <v>0</v>
          </cell>
          <cell r="M15">
            <v>33000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32</v>
          </cell>
          <cell r="AB15">
            <v>32</v>
          </cell>
          <cell r="AC15">
            <v>420000</v>
          </cell>
        </row>
        <row r="16">
          <cell r="A16">
            <v>11</v>
          </cell>
          <cell r="B16" t="str">
            <v>　常陸太田市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</row>
        <row r="17">
          <cell r="A17">
            <v>12</v>
          </cell>
          <cell r="B17" t="str">
            <v xml:space="preserve">  高萩市</v>
          </cell>
          <cell r="C17">
            <v>65600</v>
          </cell>
          <cell r="D17">
            <v>3200</v>
          </cell>
          <cell r="E17">
            <v>8400</v>
          </cell>
          <cell r="F17">
            <v>77200</v>
          </cell>
          <cell r="G17">
            <v>3200</v>
          </cell>
          <cell r="H17">
            <v>15</v>
          </cell>
          <cell r="I17">
            <v>8400</v>
          </cell>
          <cell r="J17">
            <v>75000</v>
          </cell>
          <cell r="K17">
            <v>0</v>
          </cell>
          <cell r="L17">
            <v>0</v>
          </cell>
          <cell r="M17">
            <v>77200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15</v>
          </cell>
          <cell r="AB17">
            <v>15</v>
          </cell>
          <cell r="AC17">
            <v>75000</v>
          </cell>
        </row>
        <row r="18">
          <cell r="A18">
            <v>13</v>
          </cell>
          <cell r="B18" t="str">
            <v>　北茨城市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</row>
        <row r="19">
          <cell r="A19">
            <v>14</v>
          </cell>
          <cell r="B19" t="str">
            <v>　笠間市</v>
          </cell>
          <cell r="C19">
            <v>0</v>
          </cell>
          <cell r="D19">
            <v>0</v>
          </cell>
          <cell r="E19">
            <v>15</v>
          </cell>
          <cell r="F19">
            <v>15</v>
          </cell>
          <cell r="G19">
            <v>100000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15</v>
          </cell>
          <cell r="AB19">
            <v>15</v>
          </cell>
          <cell r="AC19">
            <v>100000</v>
          </cell>
        </row>
        <row r="20">
          <cell r="A20">
            <v>15</v>
          </cell>
          <cell r="B20" t="str">
            <v>　取手市</v>
          </cell>
          <cell r="C20">
            <v>21600</v>
          </cell>
          <cell r="D20">
            <v>21600</v>
          </cell>
          <cell r="E20">
            <v>0</v>
          </cell>
          <cell r="F20">
            <v>36</v>
          </cell>
          <cell r="G20">
            <v>36</v>
          </cell>
          <cell r="H20">
            <v>303000</v>
          </cell>
          <cell r="I20">
            <v>21600</v>
          </cell>
          <cell r="J20">
            <v>0</v>
          </cell>
          <cell r="K20">
            <v>0</v>
          </cell>
          <cell r="L20">
            <v>0</v>
          </cell>
          <cell r="M20">
            <v>21600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36</v>
          </cell>
          <cell r="AB20">
            <v>36</v>
          </cell>
          <cell r="AC20">
            <v>303000</v>
          </cell>
        </row>
        <row r="21">
          <cell r="A21">
            <v>16</v>
          </cell>
          <cell r="B21" t="str">
            <v>　岩井市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</row>
        <row r="22">
          <cell r="A22">
            <v>17</v>
          </cell>
          <cell r="B22" t="str">
            <v>　牛久市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</row>
        <row r="23">
          <cell r="A23">
            <v>18</v>
          </cell>
          <cell r="B23" t="str">
            <v>　つくば市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</row>
        <row r="24">
          <cell r="A24">
            <v>19</v>
          </cell>
          <cell r="B24" t="str">
            <v>　ひたちなか市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25">
          <cell r="A25">
            <v>20</v>
          </cell>
          <cell r="B25" t="str">
            <v>　鹿嶋市</v>
          </cell>
          <cell r="C25">
            <v>2000</v>
          </cell>
          <cell r="D25">
            <v>2000</v>
          </cell>
          <cell r="E25">
            <v>2000</v>
          </cell>
          <cell r="F25">
            <v>21</v>
          </cell>
          <cell r="G25">
            <v>21</v>
          </cell>
          <cell r="H25">
            <v>392000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2000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21</v>
          </cell>
          <cell r="AB25">
            <v>21</v>
          </cell>
          <cell r="AC25">
            <v>392000</v>
          </cell>
        </row>
        <row r="26">
          <cell r="A26">
            <v>21</v>
          </cell>
          <cell r="B26" t="str">
            <v>　潮来市</v>
          </cell>
          <cell r="C26">
            <v>18000</v>
          </cell>
          <cell r="D26">
            <v>10000</v>
          </cell>
          <cell r="E26">
            <v>28000</v>
          </cell>
          <cell r="F26">
            <v>0</v>
          </cell>
          <cell r="G26">
            <v>15</v>
          </cell>
          <cell r="H26">
            <v>16</v>
          </cell>
          <cell r="I26">
            <v>10000</v>
          </cell>
          <cell r="J26">
            <v>0</v>
          </cell>
          <cell r="K26">
            <v>0</v>
          </cell>
          <cell r="L26">
            <v>0</v>
          </cell>
          <cell r="M26">
            <v>28000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15</v>
          </cell>
          <cell r="AB26">
            <v>16</v>
          </cell>
          <cell r="AC26">
            <v>100000</v>
          </cell>
        </row>
        <row r="27">
          <cell r="A27">
            <v>22</v>
          </cell>
          <cell r="B27" t="str">
            <v>　守谷市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</row>
        <row r="28">
          <cell r="B28" t="str">
            <v>小　　計</v>
          </cell>
          <cell r="C28">
            <v>181600</v>
          </cell>
          <cell r="D28">
            <v>8000</v>
          </cell>
          <cell r="E28">
            <v>56600</v>
          </cell>
          <cell r="F28">
            <v>120000</v>
          </cell>
          <cell r="G28">
            <v>25440</v>
          </cell>
          <cell r="H28">
            <v>2000</v>
          </cell>
          <cell r="I28">
            <v>71417</v>
          </cell>
          <cell r="J28">
            <v>0</v>
          </cell>
          <cell r="K28">
            <v>0</v>
          </cell>
          <cell r="L28">
            <v>0</v>
          </cell>
          <cell r="M28">
            <v>465057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193</v>
          </cell>
          <cell r="AB28">
            <v>194</v>
          </cell>
          <cell r="AC28">
            <v>2146000</v>
          </cell>
          <cell r="AD28">
            <v>2000</v>
          </cell>
        </row>
        <row r="29"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</row>
        <row r="30"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</row>
        <row r="31"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</row>
        <row r="32">
          <cell r="A32">
            <v>23</v>
          </cell>
          <cell r="B32" t="str">
            <v>　茨城町</v>
          </cell>
          <cell r="C32">
            <v>16000</v>
          </cell>
          <cell r="D32">
            <v>2000</v>
          </cell>
          <cell r="E32">
            <v>2000</v>
          </cell>
          <cell r="F32">
            <v>20000</v>
          </cell>
          <cell r="G32">
            <v>0</v>
          </cell>
          <cell r="H32">
            <v>13</v>
          </cell>
          <cell r="I32">
            <v>2000</v>
          </cell>
          <cell r="J32">
            <v>190000</v>
          </cell>
          <cell r="K32">
            <v>0</v>
          </cell>
          <cell r="L32">
            <v>0</v>
          </cell>
          <cell r="M32">
            <v>20000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13</v>
          </cell>
          <cell r="AB32">
            <v>13</v>
          </cell>
          <cell r="AC32">
            <v>190000</v>
          </cell>
        </row>
        <row r="33">
          <cell r="A33">
            <v>24</v>
          </cell>
          <cell r="B33" t="str">
            <v>　小川町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</row>
        <row r="34">
          <cell r="A34">
            <v>25</v>
          </cell>
          <cell r="B34" t="str">
            <v>　美野里町</v>
          </cell>
          <cell r="C34">
            <v>157500</v>
          </cell>
          <cell r="D34">
            <v>16754</v>
          </cell>
          <cell r="E34">
            <v>16754</v>
          </cell>
          <cell r="F34">
            <v>6300</v>
          </cell>
          <cell r="G34">
            <v>4000</v>
          </cell>
          <cell r="H34">
            <v>0</v>
          </cell>
          <cell r="I34">
            <v>6300</v>
          </cell>
          <cell r="J34">
            <v>4</v>
          </cell>
          <cell r="K34">
            <v>40000</v>
          </cell>
          <cell r="L34">
            <v>4400</v>
          </cell>
          <cell r="M34">
            <v>184554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1</v>
          </cell>
          <cell r="AB34">
            <v>4</v>
          </cell>
          <cell r="AC34">
            <v>40000</v>
          </cell>
          <cell r="AD34">
            <v>4400</v>
          </cell>
        </row>
        <row r="35">
          <cell r="A35">
            <v>26</v>
          </cell>
          <cell r="B35" t="str">
            <v>　内原町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</row>
        <row r="36">
          <cell r="A36">
            <v>27</v>
          </cell>
          <cell r="B36" t="str">
            <v>　常北町</v>
          </cell>
          <cell r="C36">
            <v>7200</v>
          </cell>
          <cell r="D36">
            <v>7200</v>
          </cell>
          <cell r="E36">
            <v>0</v>
          </cell>
          <cell r="F36">
            <v>4</v>
          </cell>
          <cell r="G36">
            <v>4</v>
          </cell>
          <cell r="H36">
            <v>28000</v>
          </cell>
          <cell r="I36">
            <v>7200</v>
          </cell>
          <cell r="J36">
            <v>0</v>
          </cell>
          <cell r="K36">
            <v>0</v>
          </cell>
          <cell r="L36">
            <v>0</v>
          </cell>
          <cell r="M36">
            <v>7200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4</v>
          </cell>
          <cell r="AB36">
            <v>4</v>
          </cell>
          <cell r="AC36">
            <v>28000</v>
          </cell>
        </row>
        <row r="37">
          <cell r="A37">
            <v>28</v>
          </cell>
          <cell r="B37" t="str">
            <v>　大洗町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</row>
        <row r="38">
          <cell r="A38">
            <v>29</v>
          </cell>
          <cell r="B38" t="str">
            <v>　友部町</v>
          </cell>
          <cell r="C38">
            <v>0</v>
          </cell>
          <cell r="D38">
            <v>0</v>
          </cell>
          <cell r="E38">
            <v>7</v>
          </cell>
          <cell r="F38">
            <v>7</v>
          </cell>
          <cell r="G38">
            <v>120000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7</v>
          </cell>
          <cell r="AB38">
            <v>7</v>
          </cell>
          <cell r="AC38">
            <v>120000</v>
          </cell>
        </row>
        <row r="39">
          <cell r="A39">
            <v>30</v>
          </cell>
          <cell r="B39" t="str">
            <v>　岩間町</v>
          </cell>
          <cell r="C39">
            <v>2000</v>
          </cell>
          <cell r="D39">
            <v>2400</v>
          </cell>
          <cell r="E39">
            <v>2000</v>
          </cell>
          <cell r="F39">
            <v>0</v>
          </cell>
          <cell r="G39">
            <v>2400</v>
          </cell>
          <cell r="H39">
            <v>25</v>
          </cell>
          <cell r="I39">
            <v>232000</v>
          </cell>
          <cell r="J39">
            <v>0</v>
          </cell>
          <cell r="K39">
            <v>0</v>
          </cell>
          <cell r="L39">
            <v>0</v>
          </cell>
          <cell r="M39">
            <v>4400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25</v>
          </cell>
          <cell r="AB39">
            <v>25</v>
          </cell>
          <cell r="AC39">
            <v>232000</v>
          </cell>
        </row>
        <row r="40">
          <cell r="A40">
            <v>31</v>
          </cell>
          <cell r="B40" t="str">
            <v>　岩瀬町</v>
          </cell>
          <cell r="C40">
            <v>0</v>
          </cell>
          <cell r="D40">
            <v>0</v>
          </cell>
          <cell r="E40">
            <v>5</v>
          </cell>
          <cell r="F40">
            <v>5</v>
          </cell>
          <cell r="G40">
            <v>50000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5</v>
          </cell>
          <cell r="AB40">
            <v>5</v>
          </cell>
          <cell r="AC40">
            <v>50000</v>
          </cell>
        </row>
        <row r="41">
          <cell r="A41">
            <v>32</v>
          </cell>
          <cell r="B41" t="str">
            <v>　那珂町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</row>
        <row r="42">
          <cell r="A42">
            <v>33</v>
          </cell>
          <cell r="B42" t="str">
            <v>　瓜連町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</row>
        <row r="43">
          <cell r="A43">
            <v>34</v>
          </cell>
          <cell r="B43" t="str">
            <v>　大宮町</v>
          </cell>
          <cell r="C43">
            <v>0</v>
          </cell>
          <cell r="D43">
            <v>0</v>
          </cell>
          <cell r="E43">
            <v>15</v>
          </cell>
          <cell r="F43">
            <v>15</v>
          </cell>
          <cell r="G43">
            <v>490000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15</v>
          </cell>
          <cell r="AB43">
            <v>15</v>
          </cell>
          <cell r="AC43">
            <v>490000</v>
          </cell>
        </row>
        <row r="44">
          <cell r="A44">
            <v>35</v>
          </cell>
          <cell r="B44" t="str">
            <v>　山方町</v>
          </cell>
          <cell r="C44">
            <v>47000</v>
          </cell>
          <cell r="D44">
            <v>12000</v>
          </cell>
          <cell r="E44">
            <v>47000</v>
          </cell>
          <cell r="F44">
            <v>87500</v>
          </cell>
          <cell r="G44">
            <v>12000</v>
          </cell>
          <cell r="H44">
            <v>6</v>
          </cell>
          <cell r="I44">
            <v>28500</v>
          </cell>
          <cell r="J44">
            <v>180000</v>
          </cell>
          <cell r="K44">
            <v>0</v>
          </cell>
          <cell r="L44">
            <v>0</v>
          </cell>
          <cell r="M44">
            <v>87500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6</v>
          </cell>
          <cell r="AB44">
            <v>6</v>
          </cell>
          <cell r="AC44">
            <v>180000</v>
          </cell>
        </row>
        <row r="45">
          <cell r="A45">
            <v>36</v>
          </cell>
          <cell r="B45" t="str">
            <v>　金砂郷町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</row>
        <row r="46">
          <cell r="A46">
            <v>37</v>
          </cell>
          <cell r="B46" t="str">
            <v>　大子町</v>
          </cell>
          <cell r="C46">
            <v>151500</v>
          </cell>
          <cell r="D46">
            <v>10000</v>
          </cell>
          <cell r="E46">
            <v>10000</v>
          </cell>
          <cell r="F46">
            <v>3000</v>
          </cell>
          <cell r="G46">
            <v>2600</v>
          </cell>
          <cell r="H46">
            <v>197100</v>
          </cell>
          <cell r="I46">
            <v>30000</v>
          </cell>
          <cell r="J46">
            <v>22</v>
          </cell>
          <cell r="K46">
            <v>34</v>
          </cell>
          <cell r="L46">
            <v>340000</v>
          </cell>
          <cell r="M46">
            <v>197100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22</v>
          </cell>
          <cell r="AB46">
            <v>34</v>
          </cell>
          <cell r="AC46">
            <v>340000</v>
          </cell>
          <cell r="AD46">
            <v>170000</v>
          </cell>
        </row>
        <row r="47">
          <cell r="A47">
            <v>38</v>
          </cell>
          <cell r="B47" t="str">
            <v>　十王町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</row>
        <row r="48">
          <cell r="A48">
            <v>39</v>
          </cell>
          <cell r="B48" t="str">
            <v>　鉾田町</v>
          </cell>
          <cell r="C48">
            <v>8600</v>
          </cell>
          <cell r="D48">
            <v>15200</v>
          </cell>
          <cell r="E48">
            <v>8600</v>
          </cell>
          <cell r="F48">
            <v>0</v>
          </cell>
          <cell r="G48">
            <v>17</v>
          </cell>
          <cell r="H48">
            <v>17</v>
          </cell>
          <cell r="I48">
            <v>15200</v>
          </cell>
          <cell r="J48">
            <v>0</v>
          </cell>
          <cell r="K48">
            <v>0</v>
          </cell>
          <cell r="L48">
            <v>0</v>
          </cell>
          <cell r="M48">
            <v>23800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17</v>
          </cell>
          <cell r="AB48">
            <v>17</v>
          </cell>
          <cell r="AC48">
            <v>176000</v>
          </cell>
        </row>
        <row r="49">
          <cell r="A49">
            <v>40</v>
          </cell>
          <cell r="B49" t="str">
            <v>　神栖町</v>
          </cell>
          <cell r="C49">
            <v>46500</v>
          </cell>
          <cell r="D49">
            <v>45000</v>
          </cell>
          <cell r="E49">
            <v>1000</v>
          </cell>
          <cell r="F49">
            <v>3600</v>
          </cell>
          <cell r="G49">
            <v>3600</v>
          </cell>
          <cell r="H49">
            <v>100600</v>
          </cell>
          <cell r="I49">
            <v>4500</v>
          </cell>
          <cell r="J49">
            <v>11</v>
          </cell>
          <cell r="K49">
            <v>11</v>
          </cell>
          <cell r="L49">
            <v>210640</v>
          </cell>
          <cell r="M49">
            <v>100600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11</v>
          </cell>
          <cell r="AB49">
            <v>11</v>
          </cell>
          <cell r="AC49">
            <v>210640</v>
          </cell>
          <cell r="AD49">
            <v>11000</v>
          </cell>
        </row>
        <row r="50">
          <cell r="A50">
            <v>41</v>
          </cell>
          <cell r="B50" t="str">
            <v>　波崎町</v>
          </cell>
          <cell r="C50">
            <v>18000</v>
          </cell>
          <cell r="D50">
            <v>3000</v>
          </cell>
          <cell r="E50">
            <v>3000</v>
          </cell>
          <cell r="F50">
            <v>1280</v>
          </cell>
          <cell r="G50">
            <v>1280</v>
          </cell>
          <cell r="H50">
            <v>29280</v>
          </cell>
          <cell r="I50">
            <v>4000</v>
          </cell>
          <cell r="J50">
            <v>16</v>
          </cell>
          <cell r="K50">
            <v>16</v>
          </cell>
          <cell r="L50">
            <v>228900</v>
          </cell>
          <cell r="M50">
            <v>29280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16</v>
          </cell>
          <cell r="AB50">
            <v>16</v>
          </cell>
          <cell r="AC50">
            <v>228900</v>
          </cell>
        </row>
        <row r="51">
          <cell r="A51">
            <v>42</v>
          </cell>
          <cell r="B51" t="str">
            <v>　麻生町</v>
          </cell>
          <cell r="C51">
            <v>18000</v>
          </cell>
          <cell r="D51">
            <v>480</v>
          </cell>
          <cell r="E51">
            <v>10000</v>
          </cell>
          <cell r="F51">
            <v>28480</v>
          </cell>
          <cell r="G51">
            <v>480</v>
          </cell>
          <cell r="H51">
            <v>17</v>
          </cell>
          <cell r="I51">
            <v>10000</v>
          </cell>
          <cell r="J51">
            <v>100000</v>
          </cell>
          <cell r="K51">
            <v>0</v>
          </cell>
          <cell r="L51">
            <v>0</v>
          </cell>
          <cell r="M51">
            <v>28480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17</v>
          </cell>
          <cell r="AB51">
            <v>17</v>
          </cell>
          <cell r="AC51">
            <v>100000</v>
          </cell>
        </row>
        <row r="52">
          <cell r="A52">
            <v>43</v>
          </cell>
          <cell r="B52" t="str">
            <v>　北浦町</v>
          </cell>
          <cell r="C52">
            <v>40000</v>
          </cell>
          <cell r="D52">
            <v>5250</v>
          </cell>
          <cell r="E52">
            <v>5250</v>
          </cell>
          <cell r="F52">
            <v>21000</v>
          </cell>
          <cell r="G52">
            <v>1600</v>
          </cell>
          <cell r="H52">
            <v>0</v>
          </cell>
          <cell r="I52">
            <v>21000</v>
          </cell>
          <cell r="J52">
            <v>7</v>
          </cell>
          <cell r="K52">
            <v>110000</v>
          </cell>
          <cell r="L52">
            <v>14000</v>
          </cell>
          <cell r="M52">
            <v>67850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7</v>
          </cell>
          <cell r="AB52">
            <v>7</v>
          </cell>
          <cell r="AC52">
            <v>110000</v>
          </cell>
          <cell r="AD52">
            <v>14000</v>
          </cell>
        </row>
        <row r="53">
          <cell r="A53">
            <v>44</v>
          </cell>
          <cell r="B53" t="str">
            <v>　玉造町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</row>
        <row r="54">
          <cell r="A54">
            <v>45</v>
          </cell>
          <cell r="B54" t="str">
            <v>　江戸崎町</v>
          </cell>
          <cell r="C54">
            <v>20000</v>
          </cell>
          <cell r="D54">
            <v>20000</v>
          </cell>
          <cell r="E54">
            <v>5</v>
          </cell>
          <cell r="F54">
            <v>20</v>
          </cell>
          <cell r="G54">
            <v>75000</v>
          </cell>
          <cell r="H54">
            <v>75000</v>
          </cell>
          <cell r="I54">
            <v>20000</v>
          </cell>
          <cell r="J54">
            <v>7</v>
          </cell>
          <cell r="K54">
            <v>105000</v>
          </cell>
          <cell r="L54">
            <v>0</v>
          </cell>
          <cell r="M54">
            <v>20000</v>
          </cell>
          <cell r="N54">
            <v>5</v>
          </cell>
          <cell r="O54">
            <v>20</v>
          </cell>
          <cell r="P54">
            <v>75000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75000</v>
          </cell>
          <cell r="AA54">
            <v>7</v>
          </cell>
          <cell r="AB54">
            <v>7</v>
          </cell>
          <cell r="AC54">
            <v>105000</v>
          </cell>
        </row>
        <row r="55">
          <cell r="A55">
            <v>46</v>
          </cell>
          <cell r="B55" t="str">
            <v>　阿見町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</row>
        <row r="56">
          <cell r="A56">
            <v>47</v>
          </cell>
          <cell r="B56" t="str">
            <v>　新利根町</v>
          </cell>
          <cell r="C56">
            <v>500</v>
          </cell>
          <cell r="D56">
            <v>800</v>
          </cell>
          <cell r="E56">
            <v>500</v>
          </cell>
          <cell r="F56">
            <v>5300</v>
          </cell>
          <cell r="G56">
            <v>800</v>
          </cell>
          <cell r="H56">
            <v>3</v>
          </cell>
          <cell r="I56">
            <v>4000</v>
          </cell>
          <cell r="J56">
            <v>18000</v>
          </cell>
          <cell r="K56">
            <v>0</v>
          </cell>
          <cell r="L56">
            <v>0</v>
          </cell>
          <cell r="M56">
            <v>5300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3</v>
          </cell>
          <cell r="AB56">
            <v>3</v>
          </cell>
          <cell r="AC56">
            <v>18000</v>
          </cell>
        </row>
        <row r="57">
          <cell r="A57">
            <v>48</v>
          </cell>
          <cell r="B57" t="str">
            <v>　河内町</v>
          </cell>
          <cell r="C57">
            <v>52000</v>
          </cell>
          <cell r="D57">
            <v>30000</v>
          </cell>
          <cell r="E57">
            <v>52000</v>
          </cell>
          <cell r="F57">
            <v>30000</v>
          </cell>
          <cell r="G57">
            <v>0</v>
          </cell>
          <cell r="H57">
            <v>9</v>
          </cell>
          <cell r="I57">
            <v>6000</v>
          </cell>
          <cell r="J57">
            <v>80000</v>
          </cell>
          <cell r="K57">
            <v>0</v>
          </cell>
          <cell r="L57">
            <v>0</v>
          </cell>
          <cell r="M57">
            <v>88000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9</v>
          </cell>
          <cell r="AB57">
            <v>9</v>
          </cell>
          <cell r="AC57">
            <v>80000</v>
          </cell>
        </row>
        <row r="58">
          <cell r="A58">
            <v>49</v>
          </cell>
          <cell r="B58" t="str">
            <v>　東町</v>
          </cell>
          <cell r="C58">
            <v>0</v>
          </cell>
          <cell r="D58">
            <v>0</v>
          </cell>
          <cell r="E58">
            <v>5</v>
          </cell>
          <cell r="F58">
            <v>5</v>
          </cell>
          <cell r="G58">
            <v>100000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5</v>
          </cell>
          <cell r="AB58">
            <v>5</v>
          </cell>
          <cell r="AC58">
            <v>100000</v>
          </cell>
        </row>
        <row r="59">
          <cell r="A59">
            <v>50</v>
          </cell>
          <cell r="B59" t="str">
            <v>　霞ヶ浦町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</row>
        <row r="60">
          <cell r="A60">
            <v>51</v>
          </cell>
          <cell r="B60" t="str">
            <v>　八郷町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</row>
        <row r="61">
          <cell r="A61">
            <v>52</v>
          </cell>
          <cell r="B61" t="str">
            <v>　千代田町</v>
          </cell>
          <cell r="C61">
            <v>0</v>
          </cell>
          <cell r="D61">
            <v>0</v>
          </cell>
          <cell r="E61">
            <v>6</v>
          </cell>
          <cell r="F61">
            <v>6</v>
          </cell>
          <cell r="G61">
            <v>60000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6</v>
          </cell>
          <cell r="AB61">
            <v>6</v>
          </cell>
          <cell r="AC61">
            <v>60000</v>
          </cell>
        </row>
        <row r="62">
          <cell r="A62">
            <v>53</v>
          </cell>
          <cell r="B62" t="str">
            <v>　伊奈町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</row>
        <row r="63">
          <cell r="A63">
            <v>54</v>
          </cell>
          <cell r="B63" t="str">
            <v>　関城町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</row>
        <row r="64">
          <cell r="A64">
            <v>55</v>
          </cell>
          <cell r="B64" t="str">
            <v>　明野町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</row>
        <row r="65">
          <cell r="A65">
            <v>56</v>
          </cell>
          <cell r="B65" t="str">
            <v>　真壁町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</row>
        <row r="66">
          <cell r="A66">
            <v>57</v>
          </cell>
          <cell r="B66" t="str">
            <v>　協和町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</row>
        <row r="67">
          <cell r="A67">
            <v>58</v>
          </cell>
          <cell r="B67" t="str">
            <v>　八千代町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</row>
        <row r="68">
          <cell r="A68">
            <v>59</v>
          </cell>
          <cell r="B68" t="str">
            <v>　石下町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</row>
        <row r="69">
          <cell r="A69">
            <v>60</v>
          </cell>
          <cell r="B69" t="str">
            <v>　総和町</v>
          </cell>
          <cell r="C69">
            <v>2400</v>
          </cell>
          <cell r="D69">
            <v>1600</v>
          </cell>
          <cell r="E69">
            <v>2400</v>
          </cell>
          <cell r="F69">
            <v>29600</v>
          </cell>
          <cell r="G69">
            <v>1600</v>
          </cell>
          <cell r="H69">
            <v>14</v>
          </cell>
          <cell r="I69">
            <v>25600</v>
          </cell>
          <cell r="J69">
            <v>220000</v>
          </cell>
          <cell r="K69">
            <v>0</v>
          </cell>
          <cell r="L69">
            <v>0</v>
          </cell>
          <cell r="M69">
            <v>29600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14</v>
          </cell>
          <cell r="AB69">
            <v>22</v>
          </cell>
          <cell r="AC69">
            <v>220000</v>
          </cell>
        </row>
        <row r="70">
          <cell r="A70">
            <v>61</v>
          </cell>
          <cell r="B70" t="str">
            <v>　五霞町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</row>
        <row r="71">
          <cell r="A71">
            <v>62</v>
          </cell>
          <cell r="B71" t="str">
            <v>　三和町</v>
          </cell>
          <cell r="C71">
            <v>11000</v>
          </cell>
          <cell r="D71">
            <v>9000</v>
          </cell>
          <cell r="E71">
            <v>11000</v>
          </cell>
          <cell r="F71">
            <v>0</v>
          </cell>
          <cell r="G71">
            <v>10</v>
          </cell>
          <cell r="H71">
            <v>10</v>
          </cell>
          <cell r="I71">
            <v>9000</v>
          </cell>
          <cell r="J71">
            <v>0</v>
          </cell>
          <cell r="K71">
            <v>0</v>
          </cell>
          <cell r="L71">
            <v>0</v>
          </cell>
          <cell r="M71">
            <v>20000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10</v>
          </cell>
          <cell r="AB71">
            <v>10</v>
          </cell>
          <cell r="AC71">
            <v>200000</v>
          </cell>
        </row>
        <row r="72">
          <cell r="A72">
            <v>63</v>
          </cell>
          <cell r="B72" t="str">
            <v>　猿島町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</row>
        <row r="73">
          <cell r="A73">
            <v>64</v>
          </cell>
          <cell r="B73" t="str">
            <v>　境町</v>
          </cell>
          <cell r="C73">
            <v>42000</v>
          </cell>
          <cell r="D73">
            <v>5000</v>
          </cell>
          <cell r="E73">
            <v>5000</v>
          </cell>
          <cell r="F73">
            <v>42000</v>
          </cell>
          <cell r="G73">
            <v>4000</v>
          </cell>
          <cell r="H73">
            <v>0</v>
          </cell>
          <cell r="I73">
            <v>42000</v>
          </cell>
          <cell r="J73">
            <v>10</v>
          </cell>
          <cell r="K73">
            <v>310000</v>
          </cell>
          <cell r="L73">
            <v>22000</v>
          </cell>
          <cell r="M73">
            <v>93000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10</v>
          </cell>
          <cell r="AB73">
            <v>10</v>
          </cell>
          <cell r="AC73">
            <v>310000</v>
          </cell>
          <cell r="AD73">
            <v>22000</v>
          </cell>
        </row>
        <row r="74">
          <cell r="A74">
            <v>65</v>
          </cell>
          <cell r="B74" t="str">
            <v>　藤代町</v>
          </cell>
          <cell r="C74">
            <v>0</v>
          </cell>
          <cell r="D74">
            <v>0</v>
          </cell>
          <cell r="E74">
            <v>9</v>
          </cell>
          <cell r="F74">
            <v>9</v>
          </cell>
          <cell r="G74">
            <v>180000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9</v>
          </cell>
          <cell r="AB74">
            <v>9</v>
          </cell>
          <cell r="AC74">
            <v>180000</v>
          </cell>
        </row>
        <row r="75">
          <cell r="A75">
            <v>66</v>
          </cell>
          <cell r="B75" t="str">
            <v>　利根町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</row>
        <row r="76">
          <cell r="B76" t="str">
            <v>小　　計</v>
          </cell>
          <cell r="C76">
            <v>489500</v>
          </cell>
          <cell r="D76">
            <v>48000</v>
          </cell>
          <cell r="E76">
            <v>166504</v>
          </cell>
          <cell r="F76">
            <v>33000</v>
          </cell>
          <cell r="G76">
            <v>34360</v>
          </cell>
          <cell r="H76">
            <v>0</v>
          </cell>
          <cell r="I76">
            <v>235300</v>
          </cell>
          <cell r="J76">
            <v>0</v>
          </cell>
          <cell r="K76">
            <v>0</v>
          </cell>
          <cell r="L76">
            <v>0</v>
          </cell>
          <cell r="M76">
            <v>1006664</v>
          </cell>
          <cell r="N76">
            <v>5</v>
          </cell>
          <cell r="O76">
            <v>20</v>
          </cell>
          <cell r="P76">
            <v>75000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75000</v>
          </cell>
          <cell r="AA76">
            <v>239</v>
          </cell>
          <cell r="AB76">
            <v>262</v>
          </cell>
          <cell r="AC76">
            <v>3768540</v>
          </cell>
          <cell r="AD76">
            <v>221400</v>
          </cell>
        </row>
        <row r="77"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</row>
        <row r="78"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</row>
        <row r="79"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</row>
        <row r="80">
          <cell r="A80">
            <v>67</v>
          </cell>
          <cell r="B80" t="str">
            <v>　桂村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</row>
        <row r="81">
          <cell r="A81">
            <v>68</v>
          </cell>
          <cell r="B81" t="str">
            <v>　御前山村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</row>
        <row r="82">
          <cell r="A82">
            <v>69</v>
          </cell>
          <cell r="B82" t="str">
            <v>　七会村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</row>
        <row r="83">
          <cell r="A83">
            <v>70</v>
          </cell>
          <cell r="B83" t="str">
            <v>　東海村</v>
          </cell>
          <cell r="C83">
            <v>13700</v>
          </cell>
          <cell r="D83">
            <v>14400</v>
          </cell>
          <cell r="E83">
            <v>13700</v>
          </cell>
          <cell r="F83">
            <v>0</v>
          </cell>
          <cell r="G83">
            <v>8</v>
          </cell>
          <cell r="H83">
            <v>8</v>
          </cell>
          <cell r="I83">
            <v>14400</v>
          </cell>
          <cell r="J83">
            <v>0</v>
          </cell>
          <cell r="K83">
            <v>0</v>
          </cell>
          <cell r="L83">
            <v>0</v>
          </cell>
          <cell r="M83">
            <v>28100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8</v>
          </cell>
          <cell r="AB83">
            <v>8</v>
          </cell>
          <cell r="AC83">
            <v>108000</v>
          </cell>
        </row>
        <row r="84">
          <cell r="A84">
            <v>71</v>
          </cell>
          <cell r="B84" t="str">
            <v>　美和村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</row>
        <row r="85">
          <cell r="A85">
            <v>72</v>
          </cell>
          <cell r="B85" t="str">
            <v>　緒川村</v>
          </cell>
          <cell r="C85">
            <v>0</v>
          </cell>
          <cell r="D85">
            <v>0</v>
          </cell>
          <cell r="E85">
            <v>3</v>
          </cell>
          <cell r="F85">
            <v>3</v>
          </cell>
          <cell r="G85">
            <v>90000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3</v>
          </cell>
          <cell r="AB85">
            <v>3</v>
          </cell>
          <cell r="AC85">
            <v>90000</v>
          </cell>
        </row>
        <row r="86">
          <cell r="A86">
            <v>73</v>
          </cell>
          <cell r="B86" t="str">
            <v>　水府村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</row>
        <row r="87">
          <cell r="A87">
            <v>74</v>
          </cell>
          <cell r="B87" t="str">
            <v>　里美村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</row>
        <row r="88">
          <cell r="A88">
            <v>75</v>
          </cell>
          <cell r="B88" t="str">
            <v>　旭村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</row>
        <row r="89">
          <cell r="A89">
            <v>76</v>
          </cell>
          <cell r="B89" t="str">
            <v>　大洋村</v>
          </cell>
          <cell r="C89">
            <v>0</v>
          </cell>
          <cell r="D89">
            <v>0</v>
          </cell>
          <cell r="E89">
            <v>10</v>
          </cell>
          <cell r="F89">
            <v>10</v>
          </cell>
          <cell r="G89">
            <v>200000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10</v>
          </cell>
          <cell r="AB89">
            <v>10</v>
          </cell>
          <cell r="AC89">
            <v>200000</v>
          </cell>
        </row>
        <row r="90">
          <cell r="A90">
            <v>77</v>
          </cell>
          <cell r="B90" t="str">
            <v>　美浦村</v>
          </cell>
          <cell r="C90">
            <v>50000</v>
          </cell>
          <cell r="D90">
            <v>1600</v>
          </cell>
          <cell r="E90">
            <v>4000</v>
          </cell>
          <cell r="F90">
            <v>55600</v>
          </cell>
          <cell r="G90">
            <v>1600</v>
          </cell>
          <cell r="H90">
            <v>9</v>
          </cell>
          <cell r="I90">
            <v>4000</v>
          </cell>
          <cell r="J90">
            <v>90000</v>
          </cell>
          <cell r="K90">
            <v>18000</v>
          </cell>
          <cell r="L90">
            <v>0</v>
          </cell>
          <cell r="M90">
            <v>55600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</v>
          </cell>
          <cell r="AB90">
            <v>9</v>
          </cell>
          <cell r="AC90">
            <v>90000</v>
          </cell>
          <cell r="AD90">
            <v>18000</v>
          </cell>
        </row>
        <row r="91">
          <cell r="A91">
            <v>78</v>
          </cell>
          <cell r="B91" t="str">
            <v>　桜川村</v>
          </cell>
          <cell r="C91">
            <v>74000</v>
          </cell>
          <cell r="D91">
            <v>2000</v>
          </cell>
          <cell r="E91">
            <v>2000</v>
          </cell>
          <cell r="F91">
            <v>95200</v>
          </cell>
          <cell r="G91">
            <v>0</v>
          </cell>
          <cell r="H91">
            <v>4</v>
          </cell>
          <cell r="I91">
            <v>19200</v>
          </cell>
          <cell r="J91">
            <v>80000</v>
          </cell>
          <cell r="K91">
            <v>4400</v>
          </cell>
          <cell r="L91">
            <v>0</v>
          </cell>
          <cell r="M91">
            <v>95200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4</v>
          </cell>
          <cell r="AB91">
            <v>4</v>
          </cell>
          <cell r="AC91">
            <v>80000</v>
          </cell>
          <cell r="AD91">
            <v>4400</v>
          </cell>
        </row>
        <row r="92">
          <cell r="A92">
            <v>79</v>
          </cell>
          <cell r="B92" t="str">
            <v>　玉里村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</row>
        <row r="93">
          <cell r="A93">
            <v>80</v>
          </cell>
          <cell r="B93" t="str">
            <v>　新治村</v>
          </cell>
          <cell r="C93">
            <v>0</v>
          </cell>
          <cell r="D93">
            <v>0</v>
          </cell>
          <cell r="E93">
            <v>3</v>
          </cell>
          <cell r="F93">
            <v>3</v>
          </cell>
          <cell r="G93">
            <v>30000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3</v>
          </cell>
          <cell r="AB93">
            <v>3</v>
          </cell>
          <cell r="AC93">
            <v>30000</v>
          </cell>
        </row>
        <row r="94">
          <cell r="A94">
            <v>81</v>
          </cell>
          <cell r="B94" t="str">
            <v>　谷和原村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</row>
        <row r="95">
          <cell r="A95">
            <v>82</v>
          </cell>
          <cell r="B95" t="str">
            <v>　大和村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</row>
        <row r="96">
          <cell r="A96">
            <v>83</v>
          </cell>
          <cell r="B96" t="str">
            <v>　千代川村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</row>
        <row r="97">
          <cell r="B97" t="str">
            <v>小　　計</v>
          </cell>
          <cell r="C97">
            <v>124000</v>
          </cell>
          <cell r="D97">
            <v>0</v>
          </cell>
          <cell r="E97">
            <v>15700</v>
          </cell>
          <cell r="F97">
            <v>0</v>
          </cell>
          <cell r="G97">
            <v>1600</v>
          </cell>
          <cell r="H97">
            <v>0</v>
          </cell>
          <cell r="I97">
            <v>37600</v>
          </cell>
          <cell r="J97">
            <v>0</v>
          </cell>
          <cell r="K97">
            <v>0</v>
          </cell>
          <cell r="L97">
            <v>0</v>
          </cell>
          <cell r="M97">
            <v>178900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37</v>
          </cell>
          <cell r="AB97">
            <v>37</v>
          </cell>
          <cell r="AC97">
            <v>598000</v>
          </cell>
          <cell r="AD97">
            <v>22400</v>
          </cell>
        </row>
        <row r="98"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</row>
        <row r="99">
          <cell r="A99">
            <v>1</v>
          </cell>
          <cell r="B99" t="str">
            <v>ニューライフカシマ</v>
          </cell>
          <cell r="C99">
            <v>0</v>
          </cell>
          <cell r="D99">
            <v>0</v>
          </cell>
          <cell r="E99">
            <v>12</v>
          </cell>
          <cell r="F99">
            <v>12</v>
          </cell>
          <cell r="G99">
            <v>120000</v>
          </cell>
          <cell r="H99">
            <v>40000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12</v>
          </cell>
          <cell r="AB99">
            <v>12</v>
          </cell>
          <cell r="AC99">
            <v>120000</v>
          </cell>
          <cell r="AD99">
            <v>40000</v>
          </cell>
        </row>
        <row r="100">
          <cell r="A100">
            <v>2</v>
          </cell>
          <cell r="B100" t="str">
            <v>スカイスポーツ取手</v>
          </cell>
          <cell r="C100">
            <v>0</v>
          </cell>
          <cell r="D100">
            <v>0</v>
          </cell>
          <cell r="E100">
            <v>4</v>
          </cell>
          <cell r="F100">
            <v>4</v>
          </cell>
          <cell r="G100">
            <v>65000</v>
          </cell>
          <cell r="H100">
            <v>11000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4</v>
          </cell>
          <cell r="AB100">
            <v>4</v>
          </cell>
          <cell r="AC100">
            <v>65000</v>
          </cell>
          <cell r="AD100">
            <v>11000</v>
          </cell>
        </row>
        <row r="101">
          <cell r="A101">
            <v>3</v>
          </cell>
          <cell r="B101" t="str">
            <v>ふれあい坂下</v>
          </cell>
          <cell r="C101">
            <v>0</v>
          </cell>
          <cell r="D101">
            <v>0</v>
          </cell>
          <cell r="E101">
            <v>7</v>
          </cell>
          <cell r="F101">
            <v>7</v>
          </cell>
          <cell r="G101">
            <v>80000</v>
          </cell>
          <cell r="H101">
            <v>133000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7</v>
          </cell>
          <cell r="AB101">
            <v>7</v>
          </cell>
          <cell r="AC101">
            <v>80000</v>
          </cell>
          <cell r="AD101">
            <v>133000</v>
          </cell>
        </row>
        <row r="102">
          <cell r="A102">
            <v>4</v>
          </cell>
          <cell r="B102" t="str">
            <v>未来の子ども</v>
          </cell>
          <cell r="C102">
            <v>0</v>
          </cell>
          <cell r="D102">
            <v>0</v>
          </cell>
          <cell r="E102">
            <v>6</v>
          </cell>
          <cell r="F102">
            <v>6</v>
          </cell>
          <cell r="G102">
            <v>150000</v>
          </cell>
          <cell r="H102">
            <v>13940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6</v>
          </cell>
          <cell r="AB102">
            <v>6</v>
          </cell>
          <cell r="AC102">
            <v>150000</v>
          </cell>
          <cell r="AD102">
            <v>13940</v>
          </cell>
        </row>
        <row r="103">
          <cell r="A103">
            <v>5</v>
          </cell>
          <cell r="B103" t="str">
            <v>水戸こどもの劇場</v>
          </cell>
          <cell r="C103">
            <v>0</v>
          </cell>
          <cell r="D103">
            <v>0</v>
          </cell>
          <cell r="E103">
            <v>13</v>
          </cell>
          <cell r="F103">
            <v>13</v>
          </cell>
          <cell r="G103">
            <v>260000</v>
          </cell>
          <cell r="H103">
            <v>26000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13</v>
          </cell>
          <cell r="AB103">
            <v>13</v>
          </cell>
          <cell r="AC103">
            <v>260000</v>
          </cell>
          <cell r="AD103">
            <v>26000</v>
          </cell>
        </row>
        <row r="104">
          <cell r="B104" t="str">
            <v>小計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42</v>
          </cell>
          <cell r="AB104">
            <v>42</v>
          </cell>
          <cell r="AC104">
            <v>675000</v>
          </cell>
          <cell r="AD104">
            <v>223940</v>
          </cell>
        </row>
        <row r="105">
          <cell r="B105" t="str">
            <v>市町村等計</v>
          </cell>
          <cell r="C105">
            <v>795100</v>
          </cell>
          <cell r="D105">
            <v>56000</v>
          </cell>
          <cell r="E105">
            <v>238804</v>
          </cell>
          <cell r="F105">
            <v>153000</v>
          </cell>
          <cell r="G105">
            <v>61400</v>
          </cell>
          <cell r="H105">
            <v>2000</v>
          </cell>
          <cell r="I105">
            <v>344317</v>
          </cell>
          <cell r="J105">
            <v>0</v>
          </cell>
          <cell r="K105">
            <v>0</v>
          </cell>
          <cell r="L105">
            <v>0</v>
          </cell>
          <cell r="M105">
            <v>1650621</v>
          </cell>
          <cell r="N105">
            <v>5</v>
          </cell>
          <cell r="O105">
            <v>20</v>
          </cell>
          <cell r="P105">
            <v>75000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75000</v>
          </cell>
          <cell r="AA105">
            <v>511</v>
          </cell>
          <cell r="AB105">
            <v>535</v>
          </cell>
          <cell r="AC105">
            <v>7187540</v>
          </cell>
          <cell r="AD105">
            <v>469740</v>
          </cell>
        </row>
        <row r="106">
          <cell r="B106" t="str">
            <v>市町村等計</v>
          </cell>
          <cell r="C106">
            <v>795100</v>
          </cell>
          <cell r="D106">
            <v>56000</v>
          </cell>
          <cell r="E106">
            <v>238804</v>
          </cell>
          <cell r="F106">
            <v>153000</v>
          </cell>
          <cell r="G106">
            <v>61400</v>
          </cell>
          <cell r="H106">
            <v>2000</v>
          </cell>
          <cell r="I106">
            <v>344317</v>
          </cell>
          <cell r="J106">
            <v>0</v>
          </cell>
          <cell r="K106">
            <v>0</v>
          </cell>
          <cell r="L106">
            <v>0</v>
          </cell>
          <cell r="M106">
            <v>1650621</v>
          </cell>
          <cell r="N106">
            <v>5</v>
          </cell>
          <cell r="O106">
            <v>20</v>
          </cell>
          <cell r="P106">
            <v>75000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75000</v>
          </cell>
          <cell r="AA106">
            <v>511</v>
          </cell>
          <cell r="AB106">
            <v>535</v>
          </cell>
          <cell r="AC106">
            <v>7187540</v>
          </cell>
          <cell r="AD106">
            <v>469740</v>
          </cell>
        </row>
        <row r="107">
          <cell r="B107" t="str">
            <v>茨城県</v>
          </cell>
          <cell r="C107">
            <v>164000</v>
          </cell>
          <cell r="D107">
            <v>252000</v>
          </cell>
          <cell r="E107">
            <v>21000</v>
          </cell>
          <cell r="F107">
            <v>882000</v>
          </cell>
          <cell r="G107">
            <v>12400</v>
          </cell>
          <cell r="H107">
            <v>0</v>
          </cell>
          <cell r="I107">
            <v>37800</v>
          </cell>
          <cell r="J107">
            <v>180000</v>
          </cell>
          <cell r="K107">
            <v>0</v>
          </cell>
          <cell r="L107">
            <v>95130</v>
          </cell>
          <cell r="M107">
            <v>1644330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</row>
        <row r="108"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</row>
        <row r="109">
          <cell r="B109" t="str">
            <v>合　　計</v>
          </cell>
          <cell r="C109">
            <v>959100</v>
          </cell>
          <cell r="D109">
            <v>308000</v>
          </cell>
          <cell r="E109">
            <v>259804</v>
          </cell>
          <cell r="F109">
            <v>1035000</v>
          </cell>
          <cell r="G109">
            <v>73800</v>
          </cell>
          <cell r="H109">
            <v>2000</v>
          </cell>
          <cell r="I109">
            <v>382117</v>
          </cell>
          <cell r="J109">
            <v>180000</v>
          </cell>
          <cell r="K109">
            <v>0</v>
          </cell>
          <cell r="L109">
            <v>95130</v>
          </cell>
          <cell r="M109">
            <v>3294951</v>
          </cell>
          <cell r="N109">
            <v>5</v>
          </cell>
          <cell r="O109">
            <v>20</v>
          </cell>
          <cell r="P109">
            <v>75000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75000</v>
          </cell>
          <cell r="AA109">
            <v>511</v>
          </cell>
          <cell r="AB109">
            <v>535</v>
          </cell>
          <cell r="AC109">
            <v>7187540</v>
          </cell>
          <cell r="AD109">
            <v>469740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C3EC-390E-4245-BD10-3B978150367C}">
  <sheetPr>
    <tabColor rgb="FFFF0000"/>
    <pageSetUpPr fitToPage="1"/>
  </sheetPr>
  <dimension ref="A1:O65"/>
  <sheetViews>
    <sheetView showGridLines="0" tabSelected="1" view="pageBreakPreview" zoomScale="90" zoomScaleNormal="100" zoomScaleSheetLayoutView="90" workbookViewId="0">
      <selection activeCell="E60" sqref="E60"/>
    </sheetView>
  </sheetViews>
  <sheetFormatPr defaultColWidth="8.77734375" defaultRowHeight="13.2" x14ac:dyDescent="0.2"/>
  <cols>
    <col min="1" max="1" width="4.5546875" style="1" customWidth="1"/>
    <col min="2" max="2" width="26" style="1" customWidth="1"/>
    <col min="3" max="3" width="16" style="1" customWidth="1"/>
    <col min="4" max="4" width="14.6640625" style="1" customWidth="1"/>
    <col min="5" max="5" width="12.6640625" style="1" customWidth="1"/>
    <col min="6" max="6" width="15.77734375" style="1" customWidth="1"/>
    <col min="7" max="7" width="12.6640625" style="1" customWidth="1"/>
    <col min="8" max="8" width="17.33203125" style="1" customWidth="1"/>
    <col min="9" max="9" width="12" style="1" customWidth="1"/>
    <col min="10" max="10" width="38.77734375" style="1" customWidth="1"/>
    <col min="11" max="11" width="2.88671875" style="1" customWidth="1"/>
    <col min="12" max="12" width="15" style="1" customWidth="1"/>
    <col min="13" max="13" width="2.33203125" style="1" customWidth="1"/>
    <col min="14" max="16384" width="8.77734375" style="1"/>
  </cols>
  <sheetData>
    <row r="1" spans="1:15" ht="22.2" x14ac:dyDescent="0.2">
      <c r="A1" s="47"/>
      <c r="B1" s="3"/>
    </row>
    <row r="2" spans="1:15" ht="33" customHeight="1" x14ac:dyDescent="0.2">
      <c r="A2" s="68"/>
      <c r="B2" s="79" t="s">
        <v>47</v>
      </c>
      <c r="C2" s="79"/>
      <c r="D2" s="79"/>
      <c r="E2" s="79"/>
      <c r="F2" s="79"/>
      <c r="G2" s="79"/>
      <c r="H2" s="79"/>
      <c r="I2" s="79"/>
      <c r="J2" s="79"/>
    </row>
    <row r="3" spans="1:15" ht="20.399999999999999" thickBot="1" x14ac:dyDescent="0.25">
      <c r="B3" s="7" t="s">
        <v>6</v>
      </c>
    </row>
    <row r="4" spans="1:15" ht="19.8" customHeight="1" x14ac:dyDescent="0.2">
      <c r="B4" s="46" t="s">
        <v>4</v>
      </c>
      <c r="C4" s="80"/>
      <c r="D4" s="81"/>
      <c r="E4" s="81"/>
      <c r="F4" s="81"/>
      <c r="G4" s="81"/>
      <c r="H4" s="81"/>
      <c r="I4" s="81"/>
      <c r="J4" s="82"/>
    </row>
    <row r="5" spans="1:15" ht="30" customHeight="1" x14ac:dyDescent="0.2">
      <c r="B5" s="44" t="s">
        <v>5</v>
      </c>
      <c r="C5" s="83"/>
      <c r="D5" s="84"/>
      <c r="E5" s="84"/>
      <c r="F5" s="84"/>
      <c r="G5" s="84"/>
      <c r="H5" s="84"/>
      <c r="I5" s="84"/>
      <c r="J5" s="85"/>
    </row>
    <row r="6" spans="1:15" ht="19.8" customHeight="1" x14ac:dyDescent="0.2">
      <c r="B6" s="45" t="s">
        <v>4</v>
      </c>
      <c r="C6" s="86"/>
      <c r="D6" s="87"/>
      <c r="E6" s="87"/>
      <c r="F6" s="87"/>
      <c r="G6" s="87"/>
      <c r="H6" s="87"/>
      <c r="I6" s="87"/>
      <c r="J6" s="88"/>
    </row>
    <row r="7" spans="1:15" ht="30" customHeight="1" x14ac:dyDescent="0.2">
      <c r="B7" s="44" t="s">
        <v>3</v>
      </c>
      <c r="C7" s="102"/>
      <c r="D7" s="103"/>
      <c r="E7" s="103"/>
      <c r="F7" s="103"/>
      <c r="G7" s="103"/>
      <c r="H7" s="103"/>
      <c r="I7" s="103"/>
      <c r="J7" s="104"/>
    </row>
    <row r="8" spans="1:15" ht="30" customHeight="1" x14ac:dyDescent="0.2">
      <c r="A8" s="78"/>
      <c r="B8" s="154" t="s">
        <v>58</v>
      </c>
      <c r="C8" s="93"/>
      <c r="D8" s="94"/>
      <c r="E8" s="94"/>
      <c r="F8" s="94"/>
      <c r="G8" s="94"/>
      <c r="H8" s="94"/>
      <c r="I8" s="94"/>
      <c r="J8" s="95"/>
    </row>
    <row r="9" spans="1:15" ht="30" customHeight="1" x14ac:dyDescent="0.2">
      <c r="A9" s="78"/>
      <c r="B9" s="154" t="s">
        <v>59</v>
      </c>
      <c r="C9" s="93"/>
      <c r="D9" s="94"/>
      <c r="E9" s="94"/>
      <c r="F9" s="94"/>
      <c r="G9" s="94"/>
      <c r="H9" s="94"/>
      <c r="I9" s="94"/>
      <c r="J9" s="95"/>
    </row>
    <row r="10" spans="1:15" ht="30" customHeight="1" x14ac:dyDescent="0.2">
      <c r="A10" s="78"/>
      <c r="B10" s="155" t="s">
        <v>60</v>
      </c>
      <c r="C10" s="96"/>
      <c r="D10" s="97"/>
      <c r="E10" s="97"/>
      <c r="F10" s="97"/>
      <c r="G10" s="97"/>
      <c r="H10" s="97"/>
      <c r="I10" s="97"/>
      <c r="J10" s="98"/>
    </row>
    <row r="11" spans="1:15" ht="23.1" customHeight="1" x14ac:dyDescent="0.2">
      <c r="B11" s="105" t="s">
        <v>28</v>
      </c>
      <c r="C11" s="106"/>
      <c r="D11" s="106"/>
      <c r="E11" s="106"/>
      <c r="F11" s="106"/>
      <c r="G11" s="106"/>
      <c r="H11" s="106"/>
      <c r="I11" s="106"/>
      <c r="J11" s="107"/>
    </row>
    <row r="12" spans="1:15" ht="30" customHeight="1" thickBot="1" x14ac:dyDescent="0.25">
      <c r="B12" s="156"/>
      <c r="C12" s="157"/>
      <c r="D12" s="157"/>
      <c r="E12" s="157"/>
      <c r="F12" s="157"/>
      <c r="G12" s="157"/>
      <c r="H12" s="157"/>
      <c r="I12" s="157"/>
      <c r="J12" s="158"/>
      <c r="O12" s="43" t="s">
        <v>27</v>
      </c>
    </row>
    <row r="13" spans="1:15" ht="14.4" customHeight="1" x14ac:dyDescent="0.2">
      <c r="B13" s="42"/>
      <c r="C13" s="41"/>
      <c r="D13" s="42"/>
      <c r="E13" s="42"/>
      <c r="F13" s="41"/>
      <c r="G13" s="41"/>
      <c r="H13" s="41"/>
      <c r="I13" s="41"/>
      <c r="J13" s="41"/>
    </row>
    <row r="14" spans="1:15" s="72" customFormat="1" ht="19.8" x14ac:dyDescent="0.2">
      <c r="B14" s="73" t="s">
        <v>48</v>
      </c>
    </row>
    <row r="15" spans="1:15" s="72" customFormat="1" ht="22.2" x14ac:dyDescent="0.2">
      <c r="B15" s="72" t="s">
        <v>49</v>
      </c>
      <c r="C15" s="74"/>
      <c r="D15" s="161">
        <f>ICT積算内訳書!E9</f>
        <v>0</v>
      </c>
      <c r="E15" s="162"/>
      <c r="F15" s="163"/>
      <c r="G15" s="72" t="s">
        <v>40</v>
      </c>
    </row>
    <row r="16" spans="1:15" s="72" customFormat="1" ht="20.100000000000001" customHeight="1" x14ac:dyDescent="0.2">
      <c r="B16" s="76" t="s">
        <v>54</v>
      </c>
      <c r="C16" s="74"/>
      <c r="D16" s="75"/>
      <c r="E16" s="75"/>
      <c r="F16" s="75"/>
      <c r="G16" s="75"/>
      <c r="H16" s="75"/>
    </row>
    <row r="17" spans="1:12" s="72" customFormat="1" ht="22.2" x14ac:dyDescent="0.2">
      <c r="B17" s="77" t="s">
        <v>50</v>
      </c>
      <c r="C17" s="74"/>
      <c r="D17" s="161">
        <f>IF(D15&gt;1000000,1000000,D15)</f>
        <v>0</v>
      </c>
      <c r="E17" s="162"/>
      <c r="F17" s="163"/>
      <c r="G17" s="72" t="s">
        <v>40</v>
      </c>
    </row>
    <row r="18" spans="1:12" s="72" customFormat="1" ht="20.100000000000001" customHeight="1" thickBot="1" x14ac:dyDescent="0.25">
      <c r="B18" s="76" t="s">
        <v>53</v>
      </c>
      <c r="D18" s="75"/>
      <c r="E18" s="75"/>
      <c r="F18" s="75"/>
      <c r="G18" s="75"/>
      <c r="H18" s="75"/>
    </row>
    <row r="19" spans="1:12" s="72" customFormat="1" ht="22.8" thickBot="1" x14ac:dyDescent="0.25">
      <c r="B19" s="72" t="s">
        <v>51</v>
      </c>
      <c r="D19" s="99">
        <f>ROUNDDOWN($D$17*3/4,-3)</f>
        <v>0</v>
      </c>
      <c r="E19" s="100"/>
      <c r="F19" s="101"/>
      <c r="G19" s="72" t="s">
        <v>40</v>
      </c>
    </row>
    <row r="20" spans="1:12" s="72" customFormat="1" ht="20.100000000000001" customHeight="1" x14ac:dyDescent="0.2">
      <c r="B20" s="76" t="s">
        <v>55</v>
      </c>
      <c r="D20" s="75"/>
      <c r="E20" s="75"/>
      <c r="F20" s="75"/>
      <c r="G20" s="75"/>
      <c r="H20" s="75"/>
    </row>
    <row r="21" spans="1:12" s="72" customFormat="1" ht="20.100000000000001" customHeight="1" x14ac:dyDescent="0.2">
      <c r="D21" s="75"/>
      <c r="E21" s="75"/>
      <c r="F21" s="75"/>
      <c r="G21" s="75"/>
      <c r="H21" s="75"/>
    </row>
    <row r="22" spans="1:12" ht="19.8" x14ac:dyDescent="0.2">
      <c r="B22" s="7" t="s">
        <v>52</v>
      </c>
    </row>
    <row r="23" spans="1:12" s="37" customFormat="1" ht="20.100000000000001" customHeight="1" x14ac:dyDescent="0.2">
      <c r="A23" s="1"/>
      <c r="B23" s="2" t="s">
        <v>46</v>
      </c>
      <c r="C23" s="1"/>
      <c r="D23" s="40"/>
      <c r="E23" s="40"/>
      <c r="F23" s="40"/>
      <c r="G23" s="40"/>
      <c r="H23" s="40"/>
      <c r="I23" s="1"/>
      <c r="J23" s="1"/>
      <c r="K23" s="5"/>
      <c r="L23" s="1"/>
    </row>
    <row r="24" spans="1:12" s="37" customFormat="1" ht="5.25" customHeight="1" x14ac:dyDescent="0.2">
      <c r="A24" s="1"/>
      <c r="B24" s="2"/>
      <c r="C24" s="1"/>
      <c r="D24" s="40"/>
      <c r="E24" s="40"/>
      <c r="F24" s="40"/>
      <c r="G24" s="40"/>
      <c r="H24" s="40"/>
      <c r="I24" s="1"/>
      <c r="J24" s="1"/>
      <c r="K24" s="5"/>
      <c r="L24" s="1"/>
    </row>
    <row r="25" spans="1:12" s="37" customFormat="1" ht="19.8" x14ac:dyDescent="0.2">
      <c r="A25" s="1"/>
      <c r="B25" s="2"/>
      <c r="C25" s="70"/>
      <c r="D25" s="2" t="s">
        <v>26</v>
      </c>
      <c r="E25" s="3"/>
      <c r="F25" s="70"/>
      <c r="G25" s="2" t="s">
        <v>25</v>
      </c>
      <c r="H25" s="2"/>
      <c r="I25" s="2"/>
      <c r="J25" s="2"/>
      <c r="K25" s="5"/>
      <c r="L25" s="1"/>
    </row>
    <row r="26" spans="1:12" s="37" customFormat="1" ht="18.75" customHeight="1" x14ac:dyDescent="0.2">
      <c r="A26" s="1"/>
      <c r="B26" s="2"/>
      <c r="C26" s="70"/>
      <c r="D26" s="2" t="s">
        <v>24</v>
      </c>
      <c r="E26" s="2"/>
      <c r="F26" s="70"/>
      <c r="G26" s="2" t="s">
        <v>23</v>
      </c>
      <c r="H26" s="2"/>
      <c r="I26" s="2"/>
      <c r="J26" s="2"/>
      <c r="K26" s="5"/>
      <c r="L26" s="1"/>
    </row>
    <row r="27" spans="1:12" s="37" customFormat="1" ht="18.75" customHeight="1" x14ac:dyDescent="0.2">
      <c r="A27" s="1"/>
      <c r="B27" s="2"/>
      <c r="C27" s="70"/>
      <c r="D27" s="2" t="s">
        <v>45</v>
      </c>
      <c r="E27" s="2"/>
      <c r="F27" s="2"/>
      <c r="G27" s="2"/>
      <c r="H27" s="2"/>
      <c r="I27" s="2"/>
      <c r="J27" s="2"/>
      <c r="K27" s="5"/>
      <c r="L27" s="1"/>
    </row>
    <row r="28" spans="1:12" s="37" customFormat="1" ht="18.75" customHeight="1" x14ac:dyDescent="0.2">
      <c r="A28" s="1"/>
      <c r="B28" s="2"/>
      <c r="C28" s="2"/>
      <c r="D28" s="2"/>
      <c r="E28" s="2"/>
      <c r="F28" s="2"/>
      <c r="G28" s="2"/>
      <c r="H28" s="2"/>
      <c r="I28" s="2"/>
      <c r="J28" s="2"/>
      <c r="K28" s="5"/>
      <c r="L28" s="1"/>
    </row>
    <row r="29" spans="1:12" s="37" customFormat="1" ht="19.8" x14ac:dyDescent="0.2">
      <c r="A29" s="1"/>
      <c r="B29" s="70"/>
      <c r="C29" s="68" t="s">
        <v>44</v>
      </c>
      <c r="D29" s="2"/>
      <c r="E29" s="3"/>
      <c r="F29" s="2"/>
      <c r="G29" s="2"/>
      <c r="H29" s="2"/>
      <c r="I29" s="2"/>
      <c r="J29" s="2"/>
      <c r="K29" s="5"/>
      <c r="L29" s="1"/>
    </row>
    <row r="30" spans="1:12" s="37" customFormat="1" ht="19.8" x14ac:dyDescent="0.2">
      <c r="A30" s="1"/>
      <c r="B30" s="70"/>
      <c r="C30" s="68" t="s">
        <v>43</v>
      </c>
      <c r="D30" s="2"/>
      <c r="E30" s="3"/>
      <c r="F30" s="2"/>
      <c r="G30" s="2"/>
      <c r="H30" s="2"/>
      <c r="I30" s="2"/>
      <c r="J30" s="2"/>
      <c r="K30" s="5"/>
      <c r="L30" s="1"/>
    </row>
    <row r="31" spans="1:12" s="37" customFormat="1" ht="65.400000000000006" customHeight="1" x14ac:dyDescent="0.2">
      <c r="A31" s="1"/>
      <c r="B31" s="2"/>
      <c r="C31" s="2"/>
      <c r="D31" s="2"/>
      <c r="E31" s="3"/>
      <c r="F31" s="2"/>
      <c r="G31" s="2"/>
      <c r="H31" s="2"/>
      <c r="I31" s="2"/>
      <c r="J31" s="2"/>
      <c r="K31" s="5"/>
      <c r="L31" s="1"/>
    </row>
    <row r="32" spans="1:12" s="37" customFormat="1" ht="18.75" customHeight="1" x14ac:dyDescent="0.2">
      <c r="A32" s="1"/>
      <c r="B32" s="2"/>
      <c r="C32" s="70"/>
      <c r="D32" s="2" t="s">
        <v>22</v>
      </c>
      <c r="E32" s="39"/>
      <c r="F32" s="39"/>
      <c r="G32" s="39"/>
      <c r="H32" s="39"/>
      <c r="I32" s="39"/>
      <c r="J32" s="39"/>
      <c r="K32" s="38"/>
      <c r="L32" s="38"/>
    </row>
    <row r="33" spans="1:12" s="37" customFormat="1" ht="18.75" customHeight="1" x14ac:dyDescent="0.2">
      <c r="A33" s="1"/>
      <c r="B33" s="2"/>
      <c r="C33" s="70"/>
      <c r="D33" s="2" t="s">
        <v>21</v>
      </c>
      <c r="E33" s="39"/>
      <c r="F33" s="39"/>
      <c r="G33" s="39"/>
      <c r="H33" s="39"/>
      <c r="I33" s="39"/>
      <c r="J33" s="39"/>
      <c r="K33" s="38"/>
      <c r="L33" s="38"/>
    </row>
    <row r="34" spans="1:12" s="37" customFormat="1" ht="18.75" customHeight="1" x14ac:dyDescent="0.2">
      <c r="A34" s="1"/>
      <c r="B34" s="2"/>
      <c r="C34" s="70"/>
      <c r="D34" s="2" t="s">
        <v>20</v>
      </c>
      <c r="E34" s="39"/>
      <c r="F34" s="39"/>
      <c r="G34" s="39"/>
      <c r="H34" s="39"/>
      <c r="I34" s="39"/>
      <c r="J34" s="39"/>
      <c r="K34" s="38"/>
      <c r="L34" s="38"/>
    </row>
    <row r="35" spans="1:12" ht="14.25" customHeight="1" x14ac:dyDescent="0.2">
      <c r="B35" s="2"/>
      <c r="C35" s="2"/>
      <c r="D35" s="36"/>
      <c r="E35" s="36"/>
      <c r="F35" s="36"/>
      <c r="G35" s="36"/>
      <c r="H35" s="36"/>
      <c r="I35" s="2"/>
      <c r="J35" s="2"/>
    </row>
    <row r="36" spans="1:12" ht="14.4" x14ac:dyDescent="0.2">
      <c r="B36" s="2" t="s">
        <v>19</v>
      </c>
      <c r="C36" s="2"/>
      <c r="D36" s="2"/>
      <c r="E36" s="2"/>
      <c r="F36" s="2"/>
      <c r="G36" s="2"/>
      <c r="H36" s="2"/>
      <c r="I36" s="2"/>
      <c r="J36" s="2"/>
    </row>
    <row r="37" spans="1:12" ht="18.75" customHeight="1" x14ac:dyDescent="0.2">
      <c r="B37" s="2"/>
      <c r="C37" s="70"/>
      <c r="D37" s="2" t="s">
        <v>18</v>
      </c>
      <c r="E37" s="2"/>
      <c r="F37" s="2"/>
      <c r="G37" s="2"/>
      <c r="H37" s="2"/>
      <c r="I37" s="2"/>
      <c r="J37" s="2"/>
    </row>
    <row r="38" spans="1:12" ht="18.75" customHeight="1" x14ac:dyDescent="0.2">
      <c r="B38" s="2"/>
      <c r="C38" s="70"/>
      <c r="D38" s="2" t="s">
        <v>17</v>
      </c>
      <c r="E38" s="2"/>
      <c r="F38" s="2"/>
      <c r="G38" s="2"/>
      <c r="H38" s="2"/>
      <c r="I38" s="2"/>
      <c r="J38" s="2"/>
    </row>
    <row r="39" spans="1:12" ht="18.75" customHeight="1" x14ac:dyDescent="0.2">
      <c r="B39" s="2"/>
      <c r="C39" s="70"/>
      <c r="D39" s="2" t="s">
        <v>16</v>
      </c>
      <c r="E39" s="2"/>
      <c r="F39" s="2"/>
      <c r="G39" s="2"/>
      <c r="H39" s="2"/>
      <c r="I39" s="2"/>
      <c r="J39" s="2"/>
    </row>
    <row r="40" spans="1:12" ht="18.75" customHeight="1" x14ac:dyDescent="0.2">
      <c r="B40" s="2"/>
      <c r="C40" s="70"/>
      <c r="D40" s="2" t="s">
        <v>20</v>
      </c>
      <c r="E40" s="2"/>
      <c r="F40" s="2"/>
      <c r="G40" s="2"/>
      <c r="H40" s="2"/>
      <c r="I40" s="2"/>
      <c r="J40" s="2"/>
    </row>
    <row r="41" spans="1:12" ht="20.100000000000001" customHeight="1" x14ac:dyDescent="0.2">
      <c r="D41" s="35"/>
      <c r="E41" s="35"/>
      <c r="F41" s="35"/>
      <c r="G41" s="35"/>
      <c r="H41" s="35"/>
    </row>
    <row r="42" spans="1:12" ht="14.4" x14ac:dyDescent="0.2">
      <c r="B42" s="2" t="s">
        <v>61</v>
      </c>
    </row>
    <row r="43" spans="1:12" ht="133.19999999999999" customHeight="1" x14ac:dyDescent="0.2">
      <c r="B43" s="112"/>
      <c r="C43" s="112"/>
      <c r="D43" s="112"/>
      <c r="E43" s="112"/>
      <c r="F43" s="112"/>
      <c r="G43" s="112"/>
      <c r="H43" s="112"/>
      <c r="I43" s="112"/>
      <c r="J43" s="112"/>
    </row>
    <row r="44" spans="1:12" ht="19.8" customHeight="1" x14ac:dyDescent="0.2">
      <c r="D44" s="35"/>
      <c r="E44" s="35"/>
      <c r="F44" s="35"/>
      <c r="G44" s="35"/>
      <c r="H44" s="35"/>
    </row>
    <row r="45" spans="1:12" s="4" customFormat="1" ht="18.75" customHeight="1" x14ac:dyDescent="0.2">
      <c r="A45" s="5"/>
      <c r="B45" s="2" t="s">
        <v>62</v>
      </c>
      <c r="C45" s="3"/>
      <c r="D45" s="3"/>
      <c r="E45" s="3"/>
      <c r="F45" s="3"/>
      <c r="G45" s="3"/>
      <c r="H45" s="3"/>
      <c r="I45" s="5"/>
      <c r="J45" s="5"/>
      <c r="K45" s="5"/>
    </row>
    <row r="46" spans="1:12" s="4" customFormat="1" ht="19.8" x14ac:dyDescent="0.2">
      <c r="A46" s="5"/>
      <c r="B46" s="3" t="s">
        <v>63</v>
      </c>
      <c r="C46" s="34"/>
      <c r="D46" s="3"/>
      <c r="E46" s="3"/>
      <c r="F46" s="3"/>
      <c r="G46" s="3"/>
      <c r="H46" s="3"/>
      <c r="I46" s="5"/>
      <c r="J46" s="5"/>
      <c r="K46" s="5"/>
    </row>
    <row r="47" spans="1:12" s="4" customFormat="1" ht="18.75" customHeight="1" x14ac:dyDescent="0.2">
      <c r="A47" s="5"/>
      <c r="B47" s="110" t="s">
        <v>2</v>
      </c>
      <c r="C47" s="89" t="s">
        <v>15</v>
      </c>
      <c r="D47" s="91" t="s">
        <v>1</v>
      </c>
      <c r="E47" s="92"/>
      <c r="F47" s="113" t="s">
        <v>65</v>
      </c>
      <c r="G47" s="113" t="s">
        <v>14</v>
      </c>
      <c r="H47" s="113" t="s">
        <v>13</v>
      </c>
      <c r="I47" s="5"/>
      <c r="J47" s="5"/>
      <c r="K47" s="5"/>
    </row>
    <row r="48" spans="1:12" s="4" customFormat="1" ht="59.4" x14ac:dyDescent="0.2">
      <c r="A48" s="5"/>
      <c r="B48" s="111"/>
      <c r="C48" s="90"/>
      <c r="D48" s="27" t="s">
        <v>7</v>
      </c>
      <c r="E48" s="26" t="s">
        <v>12</v>
      </c>
      <c r="F48" s="114"/>
      <c r="G48" s="115"/>
      <c r="H48" s="114"/>
      <c r="I48" s="5"/>
      <c r="J48" s="5"/>
      <c r="K48" s="5"/>
    </row>
    <row r="49" spans="1:11" s="4" customFormat="1" ht="20.100000000000001" customHeight="1" x14ac:dyDescent="0.2">
      <c r="A49" s="5"/>
      <c r="B49" s="9" t="s">
        <v>11</v>
      </c>
      <c r="C49" s="25"/>
      <c r="D49" s="24"/>
      <c r="E49" s="23">
        <f>D49*12</f>
        <v>0</v>
      </c>
      <c r="F49" s="22"/>
      <c r="G49" s="21">
        <f>$E$49*$F$49/60</f>
        <v>0</v>
      </c>
      <c r="H49" s="33" t="e">
        <f>$G$49/$C$49</f>
        <v>#DIV/0!</v>
      </c>
      <c r="I49" s="5"/>
      <c r="J49" s="5"/>
      <c r="K49" s="5"/>
    </row>
    <row r="50" spans="1:11" s="4" customFormat="1" ht="20.100000000000001" customHeight="1" x14ac:dyDescent="0.2">
      <c r="A50" s="5"/>
      <c r="B50" s="8" t="s">
        <v>10</v>
      </c>
      <c r="C50" s="20"/>
      <c r="D50" s="19"/>
      <c r="E50" s="18">
        <f>D50*12</f>
        <v>0</v>
      </c>
      <c r="F50" s="17"/>
      <c r="G50" s="16">
        <f>$E$50*$F$50/60</f>
        <v>0</v>
      </c>
      <c r="H50" s="16" t="e">
        <f>$G$50/$C$50</f>
        <v>#DIV/0!</v>
      </c>
      <c r="I50" s="5"/>
      <c r="J50" s="5"/>
      <c r="K50" s="5"/>
    </row>
    <row r="51" spans="1:11" s="4" customFormat="1" ht="20.100000000000001" customHeight="1" x14ac:dyDescent="0.2">
      <c r="A51" s="5"/>
      <c r="B51" s="8" t="s">
        <v>9</v>
      </c>
      <c r="C51" s="20"/>
      <c r="D51" s="19"/>
      <c r="E51" s="18">
        <f>D51*12</f>
        <v>0</v>
      </c>
      <c r="F51" s="17"/>
      <c r="G51" s="16">
        <f>$E$51*$F$51/60</f>
        <v>0</v>
      </c>
      <c r="H51" s="16" t="e">
        <f>$G$51/$C$51</f>
        <v>#DIV/0!</v>
      </c>
      <c r="I51" s="5"/>
      <c r="J51" s="5"/>
      <c r="K51" s="5"/>
    </row>
    <row r="52" spans="1:11" s="4" customFormat="1" ht="20.100000000000001" customHeight="1" x14ac:dyDescent="0.2">
      <c r="A52" s="5"/>
      <c r="B52" s="8" t="s">
        <v>8</v>
      </c>
      <c r="C52" s="20"/>
      <c r="D52" s="19"/>
      <c r="E52" s="18">
        <f>D52*12</f>
        <v>0</v>
      </c>
      <c r="F52" s="17"/>
      <c r="G52" s="16">
        <f>$E$52*$F$52/60</f>
        <v>0</v>
      </c>
      <c r="H52" s="15" t="e">
        <f>G52/C52</f>
        <v>#DIV/0!</v>
      </c>
      <c r="I52" s="5"/>
      <c r="J52" s="5"/>
      <c r="K52" s="5"/>
    </row>
    <row r="53" spans="1:11" s="4" customFormat="1" ht="18" x14ac:dyDescent="0.2">
      <c r="A53" s="5"/>
      <c r="B53" s="108"/>
      <c r="C53" s="109"/>
      <c r="D53" s="14">
        <f>SUM(D49:D52)</f>
        <v>0</v>
      </c>
      <c r="E53" s="13">
        <f>SUM(E49:E52)</f>
        <v>0</v>
      </c>
      <c r="F53" s="12">
        <f>SUM(F49:F52)</f>
        <v>0</v>
      </c>
      <c r="G53" s="11">
        <f>SUM(G49:G52)</f>
        <v>0</v>
      </c>
      <c r="H53" s="32" t="e">
        <f>SUM(H49:H52)</f>
        <v>#DIV/0!</v>
      </c>
      <c r="I53" s="5"/>
      <c r="J53" s="5"/>
      <c r="K53" s="5"/>
    </row>
    <row r="54" spans="1:11" s="4" customFormat="1" ht="18" x14ac:dyDescent="0.2">
      <c r="A54" s="5"/>
      <c r="B54" s="31"/>
      <c r="C54" s="31"/>
      <c r="D54" s="30"/>
      <c r="E54" s="30"/>
      <c r="F54" s="29"/>
      <c r="G54" s="28"/>
      <c r="H54" s="28"/>
      <c r="I54" s="5"/>
      <c r="J54" s="5"/>
      <c r="K54" s="5"/>
    </row>
    <row r="55" spans="1:11" s="4" customFormat="1" ht="20.100000000000001" customHeight="1" x14ac:dyDescent="0.2">
      <c r="A55" s="5"/>
      <c r="B55" s="3" t="s">
        <v>64</v>
      </c>
      <c r="C55" s="3"/>
      <c r="D55" s="3"/>
      <c r="E55" s="3"/>
      <c r="F55" s="3"/>
      <c r="G55" s="3"/>
      <c r="H55" s="3"/>
      <c r="I55" s="5"/>
      <c r="J55" s="5"/>
      <c r="K55" s="5"/>
    </row>
    <row r="56" spans="1:11" s="4" customFormat="1" ht="18.75" customHeight="1" x14ac:dyDescent="0.2">
      <c r="A56" s="5"/>
      <c r="B56" s="110" t="s">
        <v>2</v>
      </c>
      <c r="C56" s="89" t="s">
        <v>15</v>
      </c>
      <c r="D56" s="91" t="s">
        <v>1</v>
      </c>
      <c r="E56" s="92"/>
      <c r="F56" s="113" t="s">
        <v>65</v>
      </c>
      <c r="G56" s="113" t="s">
        <v>14</v>
      </c>
      <c r="H56" s="113" t="s">
        <v>13</v>
      </c>
      <c r="I56" s="5"/>
      <c r="J56" s="5"/>
      <c r="K56" s="5"/>
    </row>
    <row r="57" spans="1:11" s="4" customFormat="1" ht="59.4" x14ac:dyDescent="0.2">
      <c r="A57" s="5"/>
      <c r="B57" s="111"/>
      <c r="C57" s="90"/>
      <c r="D57" s="27" t="s">
        <v>7</v>
      </c>
      <c r="E57" s="26" t="s">
        <v>12</v>
      </c>
      <c r="F57" s="114"/>
      <c r="G57" s="115"/>
      <c r="H57" s="114"/>
      <c r="I57" s="5"/>
      <c r="J57" s="5"/>
      <c r="K57" s="5"/>
    </row>
    <row r="58" spans="1:11" s="4" customFormat="1" ht="20.100000000000001" customHeight="1" x14ac:dyDescent="0.2">
      <c r="A58" s="5"/>
      <c r="B58" s="9" t="s">
        <v>11</v>
      </c>
      <c r="C58" s="25"/>
      <c r="D58" s="24"/>
      <c r="E58" s="23">
        <f>D58*12</f>
        <v>0</v>
      </c>
      <c r="F58" s="22"/>
      <c r="G58" s="21">
        <f>E58*F58/60</f>
        <v>0</v>
      </c>
      <c r="H58" s="21" t="e">
        <f>G58/C58</f>
        <v>#DIV/0!</v>
      </c>
      <c r="I58" s="5"/>
      <c r="J58" s="5"/>
      <c r="K58" s="5"/>
    </row>
    <row r="59" spans="1:11" s="4" customFormat="1" ht="20.100000000000001" customHeight="1" x14ac:dyDescent="0.2">
      <c r="A59" s="5"/>
      <c r="B59" s="8" t="s">
        <v>10</v>
      </c>
      <c r="C59" s="20"/>
      <c r="D59" s="19"/>
      <c r="E59" s="18">
        <f>D59*12</f>
        <v>0</v>
      </c>
      <c r="F59" s="17"/>
      <c r="G59" s="16">
        <f>E59*F59/60</f>
        <v>0</v>
      </c>
      <c r="H59" s="16" t="e">
        <f>G59/C59</f>
        <v>#DIV/0!</v>
      </c>
      <c r="I59" s="5"/>
      <c r="J59" s="5"/>
      <c r="K59" s="5"/>
    </row>
    <row r="60" spans="1:11" s="4" customFormat="1" ht="20.100000000000001" customHeight="1" x14ac:dyDescent="0.2">
      <c r="A60" s="5"/>
      <c r="B60" s="8" t="s">
        <v>9</v>
      </c>
      <c r="C60" s="20"/>
      <c r="D60" s="19"/>
      <c r="E60" s="18">
        <f>D60*12</f>
        <v>0</v>
      </c>
      <c r="F60" s="17"/>
      <c r="G60" s="16">
        <f>E60*F60/60</f>
        <v>0</v>
      </c>
      <c r="H60" s="16" t="e">
        <f>G60/C60</f>
        <v>#DIV/0!</v>
      </c>
      <c r="I60" s="5"/>
      <c r="J60" s="5"/>
      <c r="K60" s="5"/>
    </row>
    <row r="61" spans="1:11" s="4" customFormat="1" ht="20.100000000000001" customHeight="1" x14ac:dyDescent="0.2">
      <c r="A61" s="5"/>
      <c r="B61" s="8" t="s">
        <v>8</v>
      </c>
      <c r="C61" s="20"/>
      <c r="D61" s="19"/>
      <c r="E61" s="18">
        <f>D61*12</f>
        <v>0</v>
      </c>
      <c r="F61" s="17"/>
      <c r="G61" s="16">
        <f>E61*F61/60</f>
        <v>0</v>
      </c>
      <c r="H61" s="15" t="e">
        <f>G61/C61</f>
        <v>#DIV/0!</v>
      </c>
      <c r="I61" s="5"/>
      <c r="J61" s="5"/>
      <c r="K61" s="5"/>
    </row>
    <row r="62" spans="1:11" s="4" customFormat="1" ht="20.100000000000001" customHeight="1" x14ac:dyDescent="0.2">
      <c r="A62" s="5"/>
      <c r="B62" s="108"/>
      <c r="C62" s="109"/>
      <c r="D62" s="14">
        <f>SUM(D58:D61)</f>
        <v>0</v>
      </c>
      <c r="E62" s="13">
        <f>SUM(E58:E61)</f>
        <v>0</v>
      </c>
      <c r="F62" s="12">
        <f>SUM(F58:F61)</f>
        <v>0</v>
      </c>
      <c r="G62" s="11">
        <f>SUM(G58:G61)</f>
        <v>0</v>
      </c>
      <c r="H62" s="11" t="e">
        <f>SUM(H58:H61)</f>
        <v>#DIV/0!</v>
      </c>
      <c r="I62" s="5"/>
      <c r="J62" s="5"/>
      <c r="K62" s="5"/>
    </row>
    <row r="63" spans="1:11" s="4" customFormat="1" ht="20.100000000000001" customHeight="1" x14ac:dyDescent="0.2">
      <c r="A63" s="5"/>
      <c r="B63" s="7" t="s">
        <v>0</v>
      </c>
      <c r="C63" s="3"/>
      <c r="D63" s="3"/>
      <c r="E63" s="3"/>
      <c r="F63" s="3"/>
      <c r="G63" s="3"/>
      <c r="H63" s="3"/>
      <c r="I63" s="5"/>
      <c r="J63" s="5"/>
      <c r="K63" s="5"/>
    </row>
    <row r="64" spans="1:11" s="4" customFormat="1" ht="20.100000000000001" customHeight="1" x14ac:dyDescent="0.2">
      <c r="A64" s="5"/>
      <c r="B64" s="3"/>
      <c r="C64" s="6" t="e">
        <f>($G$53-$G$62)/$G$53</f>
        <v>#DIV/0!</v>
      </c>
      <c r="D64" s="3"/>
      <c r="E64" s="3"/>
      <c r="F64" s="3"/>
      <c r="G64" s="3"/>
      <c r="H64" s="3"/>
      <c r="I64" s="5"/>
      <c r="J64" s="5"/>
      <c r="K64" s="5"/>
    </row>
    <row r="65" spans="1:11" s="4" customFormat="1" ht="19.8" x14ac:dyDescent="0.2">
      <c r="A65" s="5"/>
      <c r="B65" s="3"/>
      <c r="C65" s="10"/>
      <c r="D65" s="3"/>
      <c r="E65" s="3"/>
      <c r="F65" s="3"/>
      <c r="G65" s="3"/>
      <c r="H65" s="3"/>
      <c r="I65" s="5"/>
      <c r="J65" s="5"/>
      <c r="K65" s="5"/>
    </row>
  </sheetData>
  <sheetProtection selectLockedCells="1" selectUnlockedCells="1"/>
  <mergeCells count="28">
    <mergeCell ref="H56:H57"/>
    <mergeCell ref="B62:C62"/>
    <mergeCell ref="B56:B57"/>
    <mergeCell ref="C56:C57"/>
    <mergeCell ref="D56:E56"/>
    <mergeCell ref="F56:F57"/>
    <mergeCell ref="G56:G57"/>
    <mergeCell ref="B53:C53"/>
    <mergeCell ref="B47:B48"/>
    <mergeCell ref="B43:J43"/>
    <mergeCell ref="H47:H48"/>
    <mergeCell ref="F47:F48"/>
    <mergeCell ref="G47:G48"/>
    <mergeCell ref="D15:F15"/>
    <mergeCell ref="D17:F17"/>
    <mergeCell ref="B2:J2"/>
    <mergeCell ref="C4:J4"/>
    <mergeCell ref="C5:J5"/>
    <mergeCell ref="C6:J6"/>
    <mergeCell ref="C47:C48"/>
    <mergeCell ref="D47:E47"/>
    <mergeCell ref="C8:J8"/>
    <mergeCell ref="C9:J9"/>
    <mergeCell ref="C10:J10"/>
    <mergeCell ref="D19:F19"/>
    <mergeCell ref="C7:J7"/>
    <mergeCell ref="B11:J11"/>
    <mergeCell ref="B12:J12"/>
  </mergeCells>
  <phoneticPr fontId="3"/>
  <conditionalFormatting sqref="C13">
    <cfRule type="containsText" dxfId="3" priority="1" operator="containsText" text="あり">
      <formula>NOT(ISERROR(SEARCH("あり",C13)))</formula>
    </cfRule>
    <cfRule type="containsText" dxfId="2" priority="3" operator="containsText" text="なし">
      <formula>NOT(ISERROR(SEARCH("なし",C13)))</formula>
    </cfRule>
    <cfRule type="containsText" dxfId="1" priority="4" operator="containsText" text="あり">
      <formula>NOT(ISERROR(SEARCH("あり",C13)))</formula>
    </cfRule>
  </conditionalFormatting>
  <conditionalFormatting sqref="D23:H24">
    <cfRule type="cellIs" dxfId="0" priority="2" operator="greaterThan">
      <formula>1000000</formula>
    </cfRule>
  </conditionalFormatting>
  <dataValidations count="4">
    <dataValidation type="list" allowBlank="1" showInputMessage="1" showErrorMessage="1" sqref="B12:J12" xr:uid="{FB7A6505-A39F-4806-B887-599DC1B7C105}">
      <formula1>"療養介護,生活介護,自立訓練,就労移行支援,就労継続支援A型,就労継続支援B型,就労定着支援,就労選択支援,自立生活援助,短期入所,施設入所支援,共同生活援助,居宅介護,重度訪問介護,同行援護,行動援護,計画相談支援,地域移行支援,地域定着支援"</formula1>
    </dataValidation>
    <dataValidation imeMode="halfKatakana" allowBlank="1" showInputMessage="1" showErrorMessage="1" sqref="C6:H6 C4" xr:uid="{726D681A-2FFB-4961-966B-9E9AE96B6287}"/>
    <dataValidation type="list" allowBlank="1" showInputMessage="1" showErrorMessage="1" sqref="C25:C27 F25:F26 C32:C34 C37:C40 B29:B30" xr:uid="{4FC5752B-1968-4BF5-B6CD-44D995E486BF}">
      <formula1>"✓"</formula1>
    </dataValidation>
    <dataValidation type="list" allowBlank="1" showInputMessage="1" showErrorMessage="1" sqref="C13" xr:uid="{A166B190-4ED2-4FCD-92DE-3468AE1D0023}">
      <formula1>"あり,なし"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50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79237-57CB-4A7E-B10E-DFFAC85A9F09}">
  <sheetPr>
    <tabColor rgb="FFFF0000"/>
    <pageSetUpPr fitToPage="1"/>
  </sheetPr>
  <dimension ref="A1:U47"/>
  <sheetViews>
    <sheetView showGridLines="0" view="pageBreakPreview" zoomScale="60" zoomScaleNormal="100" workbookViewId="0">
      <selection activeCell="E9" sqref="E9:I10"/>
    </sheetView>
  </sheetViews>
  <sheetFormatPr defaultColWidth="5.6640625" defaultRowHeight="19.8" x14ac:dyDescent="0.2"/>
  <cols>
    <col min="1" max="1" width="5" style="48" customWidth="1"/>
    <col min="2" max="2" width="5.6640625" style="48"/>
    <col min="3" max="3" width="12.88671875" style="48" customWidth="1"/>
    <col min="4" max="4" width="5.6640625" style="48"/>
    <col min="5" max="5" width="18" style="48" customWidth="1"/>
    <col min="6" max="20" width="5.6640625" style="48"/>
    <col min="21" max="21" width="8.6640625" style="48" customWidth="1"/>
    <col min="22" max="22" width="3.88671875" style="48" customWidth="1"/>
    <col min="23" max="23" width="2.6640625" style="48" customWidth="1"/>
    <col min="24" max="16384" width="5.6640625" style="48"/>
  </cols>
  <sheetData>
    <row r="1" spans="1:21" ht="22.2" x14ac:dyDescent="0.2">
      <c r="A1" s="58"/>
      <c r="B1" s="49"/>
      <c r="C1" s="49"/>
      <c r="D1" s="49"/>
      <c r="E1" s="49"/>
      <c r="F1" s="49"/>
      <c r="G1" s="49"/>
      <c r="H1" s="49"/>
      <c r="I1" s="49"/>
      <c r="J1" s="49"/>
    </row>
    <row r="2" spans="1:21" ht="25.05" customHeight="1" x14ac:dyDescent="0.2">
      <c r="A2" s="49"/>
      <c r="B2" s="117" t="s">
        <v>56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</row>
    <row r="3" spans="1:21" ht="25.05" customHeight="1" x14ac:dyDescent="0.2">
      <c r="A3" s="49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</row>
    <row r="4" spans="1:21" s="65" customFormat="1" ht="9.75" customHeight="1" x14ac:dyDescent="0.2">
      <c r="A4" s="67"/>
      <c r="B4" s="66"/>
      <c r="C4" s="66"/>
      <c r="D4" s="66"/>
      <c r="E4" s="66"/>
      <c r="F4" s="66"/>
      <c r="G4" s="66"/>
      <c r="H4" s="66"/>
      <c r="I4" s="66"/>
      <c r="J4" s="66"/>
    </row>
    <row r="5" spans="1:21" s="56" customFormat="1" ht="20.399999999999999" thickBot="1" x14ac:dyDescent="0.25">
      <c r="A5" s="57"/>
      <c r="B5" s="57"/>
      <c r="C5" s="64" t="s">
        <v>6</v>
      </c>
      <c r="D5" s="57"/>
      <c r="E5" s="57"/>
      <c r="F5" s="57"/>
      <c r="G5" s="57"/>
      <c r="H5" s="57"/>
      <c r="I5" s="57"/>
      <c r="J5" s="57"/>
    </row>
    <row r="6" spans="1:21" s="56" customFormat="1" ht="25.05" customHeight="1" x14ac:dyDescent="0.2">
      <c r="A6" s="57"/>
      <c r="B6" s="57"/>
      <c r="C6" s="63" t="s">
        <v>5</v>
      </c>
      <c r="D6" s="118">
        <f>ICT事業計画書!C5</f>
        <v>0</v>
      </c>
      <c r="E6" s="119"/>
      <c r="F6" s="119"/>
      <c r="G6" s="119"/>
      <c r="H6" s="119"/>
      <c r="I6" s="119"/>
      <c r="J6" s="119"/>
      <c r="K6" s="120"/>
    </row>
    <row r="7" spans="1:21" s="56" customFormat="1" ht="25.05" customHeight="1" thickBot="1" x14ac:dyDescent="0.25">
      <c r="A7" s="57"/>
      <c r="B7" s="57"/>
      <c r="C7" s="62" t="s">
        <v>3</v>
      </c>
      <c r="D7" s="121">
        <f>ICT事業計画書!C7</f>
        <v>0</v>
      </c>
      <c r="E7" s="122"/>
      <c r="F7" s="122"/>
      <c r="G7" s="122"/>
      <c r="H7" s="122"/>
      <c r="I7" s="122"/>
      <c r="J7" s="122"/>
      <c r="K7" s="123"/>
    </row>
    <row r="8" spans="1:21" ht="10.050000000000001" customHeight="1" x14ac:dyDescent="0.2">
      <c r="A8" s="49"/>
      <c r="B8" s="49"/>
      <c r="C8" s="49"/>
      <c r="D8" s="49"/>
      <c r="E8" s="49"/>
      <c r="F8" s="49"/>
      <c r="G8" s="49"/>
      <c r="H8" s="49"/>
      <c r="I8" s="49"/>
      <c r="J8" s="49"/>
    </row>
    <row r="9" spans="1:21" ht="20.100000000000001" customHeight="1" x14ac:dyDescent="0.2">
      <c r="A9" s="49"/>
      <c r="B9" s="124" t="s">
        <v>41</v>
      </c>
      <c r="C9" s="124"/>
      <c r="D9" s="124"/>
      <c r="E9" s="125">
        <f>$C$13+$E$13-$G$13</f>
        <v>0</v>
      </c>
      <c r="F9" s="126"/>
      <c r="G9" s="126"/>
      <c r="H9" s="126"/>
      <c r="I9" s="126"/>
      <c r="J9" s="128" t="s">
        <v>40</v>
      </c>
      <c r="K9" s="129"/>
      <c r="M9" s="116"/>
      <c r="N9" s="116"/>
      <c r="O9" s="116"/>
      <c r="P9" s="116"/>
      <c r="Q9" s="116"/>
      <c r="R9" s="116"/>
      <c r="T9" s="55"/>
      <c r="U9" s="55"/>
    </row>
    <row r="10" spans="1:21" ht="20.100000000000001" customHeight="1" thickBot="1" x14ac:dyDescent="0.25">
      <c r="A10" s="49"/>
      <c r="B10" s="124"/>
      <c r="C10" s="124"/>
      <c r="D10" s="124"/>
      <c r="E10" s="127"/>
      <c r="F10" s="127"/>
      <c r="G10" s="127"/>
      <c r="H10" s="127"/>
      <c r="I10" s="127"/>
      <c r="J10" s="128"/>
      <c r="K10" s="129"/>
      <c r="M10" s="116"/>
      <c r="N10" s="116"/>
      <c r="O10" s="116"/>
      <c r="P10" s="116"/>
      <c r="Q10" s="116"/>
      <c r="R10" s="116"/>
      <c r="T10" s="55"/>
      <c r="U10" s="55"/>
    </row>
    <row r="11" spans="1:21" ht="10.050000000000001" customHeight="1" x14ac:dyDescent="0.2">
      <c r="A11" s="49"/>
      <c r="B11" s="49"/>
      <c r="C11" s="49"/>
      <c r="D11" s="49"/>
      <c r="E11" s="49"/>
      <c r="F11" s="49"/>
      <c r="G11" s="49"/>
      <c r="H11" s="49"/>
      <c r="I11" s="49"/>
      <c r="J11" s="49"/>
    </row>
    <row r="12" spans="1:21" ht="40.049999999999997" customHeight="1" x14ac:dyDescent="0.2">
      <c r="A12" s="49"/>
      <c r="B12" s="49"/>
      <c r="C12" s="130" t="s">
        <v>39</v>
      </c>
      <c r="D12" s="131"/>
      <c r="E12" s="132" t="s">
        <v>38</v>
      </c>
      <c r="F12" s="133"/>
      <c r="G12" s="134" t="s">
        <v>37</v>
      </c>
      <c r="H12" s="135"/>
      <c r="I12" s="53"/>
      <c r="J12" s="53"/>
    </row>
    <row r="13" spans="1:21" ht="25.05" customHeight="1" x14ac:dyDescent="0.2">
      <c r="A13" s="49"/>
      <c r="B13" s="49"/>
      <c r="C13" s="136">
        <f>$P$26</f>
        <v>0</v>
      </c>
      <c r="D13" s="137"/>
      <c r="E13" s="138">
        <f>$S$26</f>
        <v>0</v>
      </c>
      <c r="F13" s="139"/>
      <c r="G13" s="140"/>
      <c r="H13" s="141"/>
      <c r="I13" s="54"/>
      <c r="J13" s="54"/>
    </row>
    <row r="14" spans="1:21" ht="10.050000000000001" customHeight="1" x14ac:dyDescent="0.2">
      <c r="A14" s="49"/>
      <c r="B14" s="49"/>
      <c r="C14" s="49"/>
      <c r="D14" s="49"/>
      <c r="E14" s="49"/>
      <c r="F14" s="49"/>
      <c r="G14" s="49"/>
      <c r="H14" s="49"/>
      <c r="I14" s="49"/>
      <c r="J14" s="49"/>
    </row>
    <row r="15" spans="1:21" s="52" customFormat="1" ht="25.05" customHeight="1" x14ac:dyDescent="0.2">
      <c r="A15" s="53"/>
      <c r="B15" s="61" t="s">
        <v>36</v>
      </c>
      <c r="C15" s="147" t="s">
        <v>35</v>
      </c>
      <c r="D15" s="147"/>
      <c r="E15" s="147"/>
      <c r="F15" s="147"/>
      <c r="G15" s="147"/>
      <c r="H15" s="147"/>
      <c r="I15" s="147"/>
      <c r="J15" s="147"/>
      <c r="K15" s="142" t="s">
        <v>34</v>
      </c>
      <c r="L15" s="142"/>
      <c r="M15" s="142" t="s">
        <v>33</v>
      </c>
      <c r="N15" s="142"/>
      <c r="O15" s="142"/>
      <c r="P15" s="142" t="s">
        <v>32</v>
      </c>
      <c r="Q15" s="142"/>
      <c r="R15" s="142"/>
      <c r="S15" s="143" t="s">
        <v>31</v>
      </c>
      <c r="T15" s="143"/>
      <c r="U15" s="143"/>
    </row>
    <row r="16" spans="1:21" ht="25.05" customHeight="1" x14ac:dyDescent="0.2">
      <c r="A16" s="49"/>
      <c r="B16" s="60">
        <v>1</v>
      </c>
      <c r="C16" s="144"/>
      <c r="D16" s="144"/>
      <c r="E16" s="144"/>
      <c r="F16" s="144"/>
      <c r="G16" s="144"/>
      <c r="H16" s="144"/>
      <c r="I16" s="144"/>
      <c r="J16" s="144"/>
      <c r="K16" s="51"/>
      <c r="L16" s="59"/>
      <c r="M16" s="145"/>
      <c r="N16" s="145"/>
      <c r="O16" s="145"/>
      <c r="P16" s="146">
        <f t="shared" ref="P16:P25" si="0">K16*M16</f>
        <v>0</v>
      </c>
      <c r="Q16" s="146"/>
      <c r="R16" s="146"/>
      <c r="S16" s="145"/>
      <c r="T16" s="145"/>
      <c r="U16" s="145"/>
    </row>
    <row r="17" spans="1:21" ht="25.05" customHeight="1" x14ac:dyDescent="0.2">
      <c r="A17" s="49"/>
      <c r="B17" s="60">
        <v>2</v>
      </c>
      <c r="C17" s="144"/>
      <c r="D17" s="144"/>
      <c r="E17" s="144"/>
      <c r="F17" s="144"/>
      <c r="G17" s="144"/>
      <c r="H17" s="144"/>
      <c r="I17" s="144"/>
      <c r="J17" s="144"/>
      <c r="K17" s="51"/>
      <c r="L17" s="59"/>
      <c r="M17" s="145"/>
      <c r="N17" s="145"/>
      <c r="O17" s="145"/>
      <c r="P17" s="146">
        <f t="shared" si="0"/>
        <v>0</v>
      </c>
      <c r="Q17" s="146"/>
      <c r="R17" s="146"/>
      <c r="S17" s="145"/>
      <c r="T17" s="145"/>
      <c r="U17" s="145"/>
    </row>
    <row r="18" spans="1:21" ht="25.05" customHeight="1" x14ac:dyDescent="0.2">
      <c r="A18" s="49"/>
      <c r="B18" s="60">
        <v>3</v>
      </c>
      <c r="C18" s="144"/>
      <c r="D18" s="144"/>
      <c r="E18" s="144"/>
      <c r="F18" s="144"/>
      <c r="G18" s="144"/>
      <c r="H18" s="144"/>
      <c r="I18" s="144"/>
      <c r="J18" s="144"/>
      <c r="K18" s="51"/>
      <c r="L18" s="59"/>
      <c r="M18" s="145"/>
      <c r="N18" s="145"/>
      <c r="O18" s="145"/>
      <c r="P18" s="146">
        <f t="shared" si="0"/>
        <v>0</v>
      </c>
      <c r="Q18" s="146"/>
      <c r="R18" s="146"/>
      <c r="S18" s="145"/>
      <c r="T18" s="145"/>
      <c r="U18" s="145"/>
    </row>
    <row r="19" spans="1:21" ht="25.05" customHeight="1" x14ac:dyDescent="0.2">
      <c r="A19" s="49"/>
      <c r="B19" s="60">
        <v>4</v>
      </c>
      <c r="C19" s="144"/>
      <c r="D19" s="144"/>
      <c r="E19" s="144"/>
      <c r="F19" s="144"/>
      <c r="G19" s="144"/>
      <c r="H19" s="144"/>
      <c r="I19" s="144"/>
      <c r="J19" s="144"/>
      <c r="K19" s="51"/>
      <c r="L19" s="59"/>
      <c r="M19" s="145"/>
      <c r="N19" s="145"/>
      <c r="O19" s="145"/>
      <c r="P19" s="146">
        <f t="shared" si="0"/>
        <v>0</v>
      </c>
      <c r="Q19" s="146"/>
      <c r="R19" s="146"/>
      <c r="S19" s="145"/>
      <c r="T19" s="145"/>
      <c r="U19" s="145"/>
    </row>
    <row r="20" spans="1:21" ht="25.05" customHeight="1" x14ac:dyDescent="0.2">
      <c r="A20" s="49"/>
      <c r="B20" s="60">
        <v>5</v>
      </c>
      <c r="C20" s="144"/>
      <c r="D20" s="144"/>
      <c r="E20" s="144"/>
      <c r="F20" s="144"/>
      <c r="G20" s="144"/>
      <c r="H20" s="144"/>
      <c r="I20" s="144"/>
      <c r="J20" s="144"/>
      <c r="K20" s="51"/>
      <c r="L20" s="59"/>
      <c r="M20" s="145"/>
      <c r="N20" s="145"/>
      <c r="O20" s="145"/>
      <c r="P20" s="146">
        <f t="shared" si="0"/>
        <v>0</v>
      </c>
      <c r="Q20" s="146"/>
      <c r="R20" s="146"/>
      <c r="S20" s="145"/>
      <c r="T20" s="145"/>
      <c r="U20" s="145"/>
    </row>
    <row r="21" spans="1:21" ht="25.05" customHeight="1" x14ac:dyDescent="0.2">
      <c r="A21" s="49"/>
      <c r="B21" s="60">
        <v>6</v>
      </c>
      <c r="C21" s="144"/>
      <c r="D21" s="144"/>
      <c r="E21" s="144"/>
      <c r="F21" s="144"/>
      <c r="G21" s="144"/>
      <c r="H21" s="144"/>
      <c r="I21" s="144"/>
      <c r="J21" s="144"/>
      <c r="K21" s="51"/>
      <c r="L21" s="59"/>
      <c r="M21" s="145"/>
      <c r="N21" s="145"/>
      <c r="O21" s="145"/>
      <c r="P21" s="146">
        <f t="shared" si="0"/>
        <v>0</v>
      </c>
      <c r="Q21" s="146"/>
      <c r="R21" s="146"/>
      <c r="S21" s="145"/>
      <c r="T21" s="145"/>
      <c r="U21" s="145"/>
    </row>
    <row r="22" spans="1:21" ht="25.05" customHeight="1" x14ac:dyDescent="0.2">
      <c r="A22" s="49"/>
      <c r="B22" s="60">
        <v>7</v>
      </c>
      <c r="C22" s="144"/>
      <c r="D22" s="144"/>
      <c r="E22" s="144"/>
      <c r="F22" s="144"/>
      <c r="G22" s="144"/>
      <c r="H22" s="144"/>
      <c r="I22" s="144"/>
      <c r="J22" s="144"/>
      <c r="K22" s="51"/>
      <c r="L22" s="59"/>
      <c r="M22" s="145"/>
      <c r="N22" s="145"/>
      <c r="O22" s="145"/>
      <c r="P22" s="146">
        <f t="shared" si="0"/>
        <v>0</v>
      </c>
      <c r="Q22" s="146"/>
      <c r="R22" s="146"/>
      <c r="S22" s="145"/>
      <c r="T22" s="145"/>
      <c r="U22" s="145"/>
    </row>
    <row r="23" spans="1:21" ht="25.05" customHeight="1" x14ac:dyDescent="0.2">
      <c r="A23" s="49"/>
      <c r="B23" s="60">
        <v>8</v>
      </c>
      <c r="C23" s="144"/>
      <c r="D23" s="144"/>
      <c r="E23" s="144"/>
      <c r="F23" s="144"/>
      <c r="G23" s="144"/>
      <c r="H23" s="144"/>
      <c r="I23" s="144"/>
      <c r="J23" s="144"/>
      <c r="K23" s="51"/>
      <c r="L23" s="59"/>
      <c r="M23" s="145"/>
      <c r="N23" s="145"/>
      <c r="O23" s="145"/>
      <c r="P23" s="146">
        <f t="shared" si="0"/>
        <v>0</v>
      </c>
      <c r="Q23" s="146"/>
      <c r="R23" s="146"/>
      <c r="S23" s="145"/>
      <c r="T23" s="145"/>
      <c r="U23" s="145"/>
    </row>
    <row r="24" spans="1:21" ht="25.05" customHeight="1" x14ac:dyDescent="0.2">
      <c r="A24" s="49"/>
      <c r="B24" s="60">
        <v>9</v>
      </c>
      <c r="C24" s="144"/>
      <c r="D24" s="144"/>
      <c r="E24" s="144"/>
      <c r="F24" s="144"/>
      <c r="G24" s="144"/>
      <c r="H24" s="144"/>
      <c r="I24" s="144"/>
      <c r="J24" s="144"/>
      <c r="K24" s="51"/>
      <c r="L24" s="59"/>
      <c r="M24" s="145"/>
      <c r="N24" s="145"/>
      <c r="O24" s="145"/>
      <c r="P24" s="146">
        <f t="shared" si="0"/>
        <v>0</v>
      </c>
      <c r="Q24" s="146"/>
      <c r="R24" s="146"/>
      <c r="S24" s="145"/>
      <c r="T24" s="145"/>
      <c r="U24" s="145"/>
    </row>
    <row r="25" spans="1:21" ht="25.05" customHeight="1" x14ac:dyDescent="0.2">
      <c r="A25" s="49"/>
      <c r="B25" s="60">
        <v>10</v>
      </c>
      <c r="C25" s="144"/>
      <c r="D25" s="144"/>
      <c r="E25" s="144"/>
      <c r="F25" s="144"/>
      <c r="G25" s="144"/>
      <c r="H25" s="144"/>
      <c r="I25" s="144"/>
      <c r="J25" s="144"/>
      <c r="K25" s="51"/>
      <c r="L25" s="59"/>
      <c r="M25" s="145"/>
      <c r="N25" s="145"/>
      <c r="O25" s="145"/>
      <c r="P25" s="146">
        <f t="shared" si="0"/>
        <v>0</v>
      </c>
      <c r="Q25" s="146"/>
      <c r="R25" s="146"/>
      <c r="S25" s="145"/>
      <c r="T25" s="145"/>
      <c r="U25" s="145"/>
    </row>
    <row r="26" spans="1:21" ht="25.05" customHeight="1" x14ac:dyDescent="0.2">
      <c r="A26" s="49"/>
      <c r="B26" s="49"/>
      <c r="C26" s="49"/>
      <c r="D26" s="49"/>
      <c r="E26" s="49"/>
      <c r="F26" s="49"/>
      <c r="G26" s="49"/>
      <c r="H26" s="49"/>
      <c r="I26" s="49"/>
      <c r="J26" s="49"/>
      <c r="M26" s="142" t="s">
        <v>30</v>
      </c>
      <c r="N26" s="142"/>
      <c r="O26" s="142"/>
      <c r="P26" s="151">
        <f>SUM(P16:R25)</f>
        <v>0</v>
      </c>
      <c r="Q26" s="152"/>
      <c r="R26" s="153"/>
      <c r="S26" s="151">
        <f>SUM(S16:U25)</f>
        <v>0</v>
      </c>
      <c r="T26" s="152"/>
      <c r="U26" s="153"/>
    </row>
    <row r="27" spans="1:21" ht="49.5" customHeight="1" x14ac:dyDescent="0.2">
      <c r="A27" s="49"/>
      <c r="B27" s="49"/>
      <c r="C27" s="49"/>
      <c r="D27" s="49"/>
      <c r="E27" s="49"/>
      <c r="F27" s="49"/>
      <c r="G27" s="49"/>
      <c r="H27" s="49"/>
      <c r="I27" s="49"/>
      <c r="J27" s="49"/>
    </row>
    <row r="28" spans="1:21" ht="20.100000000000001" customHeight="1" x14ac:dyDescent="0.2">
      <c r="A28" s="49"/>
      <c r="B28" s="148" t="s">
        <v>42</v>
      </c>
      <c r="C28" s="147"/>
      <c r="D28" s="149"/>
      <c r="E28" s="149"/>
      <c r="F28" s="149"/>
      <c r="G28" s="149"/>
      <c r="H28" s="149"/>
      <c r="I28" s="149"/>
      <c r="J28" s="149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</row>
    <row r="29" spans="1:21" ht="20.100000000000001" customHeight="1" x14ac:dyDescent="0.2">
      <c r="A29" s="49"/>
      <c r="B29" s="147"/>
      <c r="C29" s="147"/>
      <c r="D29" s="149"/>
      <c r="E29" s="149"/>
      <c r="F29" s="149"/>
      <c r="G29" s="149"/>
      <c r="H29" s="149"/>
      <c r="I29" s="149"/>
      <c r="J29" s="149"/>
      <c r="K29" s="150"/>
      <c r="L29" s="150"/>
      <c r="M29" s="150"/>
      <c r="N29" s="150"/>
      <c r="O29" s="150"/>
      <c r="P29" s="150"/>
      <c r="Q29" s="150"/>
      <c r="R29" s="150"/>
      <c r="S29" s="150"/>
      <c r="T29" s="150"/>
      <c r="U29" s="150"/>
    </row>
    <row r="30" spans="1:21" ht="20.100000000000001" customHeight="1" x14ac:dyDescent="0.2">
      <c r="A30" s="49"/>
      <c r="B30" s="147"/>
      <c r="C30" s="147"/>
      <c r="D30" s="149"/>
      <c r="E30" s="149"/>
      <c r="F30" s="149"/>
      <c r="G30" s="149"/>
      <c r="H30" s="149"/>
      <c r="I30" s="149"/>
      <c r="J30" s="149"/>
      <c r="K30" s="150"/>
      <c r="L30" s="150"/>
      <c r="M30" s="150"/>
      <c r="N30" s="150"/>
      <c r="O30" s="150"/>
      <c r="P30" s="150"/>
      <c r="Q30" s="150"/>
      <c r="R30" s="150"/>
      <c r="S30" s="150"/>
      <c r="T30" s="150"/>
      <c r="U30" s="150"/>
    </row>
    <row r="31" spans="1:21" ht="105" customHeight="1" x14ac:dyDescent="0.2">
      <c r="A31" s="49"/>
      <c r="B31" s="147"/>
      <c r="C31" s="147"/>
      <c r="D31" s="149"/>
      <c r="E31" s="149"/>
      <c r="F31" s="149"/>
      <c r="G31" s="149"/>
      <c r="H31" s="149"/>
      <c r="I31" s="149"/>
      <c r="J31" s="149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</row>
    <row r="32" spans="1:21" ht="20.100000000000001" customHeight="1" x14ac:dyDescent="0.2">
      <c r="A32" s="49"/>
      <c r="B32" s="159" t="s">
        <v>29</v>
      </c>
      <c r="C32" s="160" t="s">
        <v>57</v>
      </c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  <c r="Q32" s="69"/>
      <c r="R32" s="69"/>
      <c r="S32" s="69"/>
      <c r="T32" s="69"/>
      <c r="U32" s="69"/>
    </row>
    <row r="33" spans="1:10" ht="20.100000000000001" customHeight="1" x14ac:dyDescent="0.2">
      <c r="A33" s="49"/>
      <c r="B33" s="49"/>
      <c r="C33" s="71"/>
      <c r="D33" s="49"/>
      <c r="E33" s="49"/>
      <c r="F33" s="49"/>
      <c r="G33" s="49"/>
      <c r="H33" s="49"/>
      <c r="I33" s="49"/>
      <c r="J33" s="49"/>
    </row>
    <row r="34" spans="1:10" ht="20.100000000000001" customHeight="1" x14ac:dyDescent="0.2">
      <c r="A34" s="49"/>
      <c r="B34" s="49"/>
      <c r="C34" s="71"/>
      <c r="D34" s="49"/>
      <c r="E34" s="49"/>
      <c r="F34" s="49"/>
      <c r="G34" s="49"/>
      <c r="H34" s="49"/>
      <c r="I34" s="49"/>
      <c r="J34" s="49"/>
    </row>
    <row r="35" spans="1:10" ht="20.100000000000001" customHeight="1" x14ac:dyDescent="0.2">
      <c r="A35" s="49"/>
      <c r="B35" s="49"/>
      <c r="C35" s="49"/>
      <c r="D35" s="49"/>
      <c r="E35" s="49"/>
      <c r="F35" s="49"/>
      <c r="G35" s="49"/>
      <c r="H35" s="49"/>
      <c r="I35" s="49"/>
      <c r="J35" s="49"/>
    </row>
    <row r="36" spans="1:10" ht="20.100000000000001" customHeight="1" x14ac:dyDescent="0.2">
      <c r="A36" s="49"/>
      <c r="B36" s="49"/>
      <c r="C36" s="49"/>
      <c r="D36" s="49"/>
      <c r="E36" s="49"/>
      <c r="F36" s="49"/>
      <c r="G36" s="49"/>
      <c r="H36" s="49"/>
      <c r="I36" s="49"/>
      <c r="J36" s="49"/>
    </row>
    <row r="37" spans="1:10" ht="20.100000000000001" customHeight="1" x14ac:dyDescent="0.2">
      <c r="A37" s="49"/>
      <c r="B37" s="49"/>
      <c r="C37" s="49"/>
      <c r="D37" s="49"/>
      <c r="E37" s="49"/>
      <c r="F37" s="49"/>
      <c r="G37" s="49"/>
      <c r="H37" s="49"/>
      <c r="I37" s="49"/>
      <c r="J37" s="49"/>
    </row>
    <row r="38" spans="1:10" ht="20.100000000000001" customHeight="1" x14ac:dyDescent="0.2">
      <c r="A38" s="49"/>
      <c r="B38" s="49"/>
      <c r="C38" s="49"/>
      <c r="D38" s="49"/>
      <c r="E38" s="49"/>
      <c r="F38" s="49"/>
      <c r="G38" s="49"/>
      <c r="H38" s="49"/>
      <c r="I38" s="49"/>
      <c r="J38" s="49"/>
    </row>
    <row r="39" spans="1:10" ht="20.100000000000001" customHeight="1" x14ac:dyDescent="0.2"/>
    <row r="40" spans="1:10" ht="20.100000000000001" customHeight="1" x14ac:dyDescent="0.2"/>
    <row r="41" spans="1:10" ht="20.100000000000001" customHeight="1" x14ac:dyDescent="0.2"/>
    <row r="42" spans="1:10" ht="20.100000000000001" customHeight="1" x14ac:dyDescent="0.2"/>
    <row r="43" spans="1:10" ht="20.100000000000001" customHeight="1" x14ac:dyDescent="0.2"/>
    <row r="44" spans="1:10" ht="20.100000000000001" customHeight="1" x14ac:dyDescent="0.2"/>
    <row r="45" spans="1:10" ht="20.100000000000001" customHeight="1" x14ac:dyDescent="0.2"/>
    <row r="46" spans="1:10" ht="20.100000000000001" customHeight="1" x14ac:dyDescent="0.2"/>
    <row r="47" spans="1:10" ht="20.100000000000001" customHeight="1" x14ac:dyDescent="0.2"/>
  </sheetData>
  <mergeCells count="64">
    <mergeCell ref="B28:C31"/>
    <mergeCell ref="D28:U31"/>
    <mergeCell ref="C25:J25"/>
    <mergeCell ref="M25:O25"/>
    <mergeCell ref="P25:R25"/>
    <mergeCell ref="S25:U25"/>
    <mergeCell ref="M26:O26"/>
    <mergeCell ref="P26:R26"/>
    <mergeCell ref="S26:U26"/>
    <mergeCell ref="C22:J22"/>
    <mergeCell ref="M22:O22"/>
    <mergeCell ref="P22:R22"/>
    <mergeCell ref="S22:U22"/>
    <mergeCell ref="C23:J23"/>
    <mergeCell ref="M23:O23"/>
    <mergeCell ref="P23:R23"/>
    <mergeCell ref="C24:J24"/>
    <mergeCell ref="M24:O24"/>
    <mergeCell ref="P24:R24"/>
    <mergeCell ref="S24:U24"/>
    <mergeCell ref="S23:U23"/>
    <mergeCell ref="C20:J20"/>
    <mergeCell ref="M20:O20"/>
    <mergeCell ref="P20:R20"/>
    <mergeCell ref="S20:U20"/>
    <mergeCell ref="C21:J21"/>
    <mergeCell ref="M21:O21"/>
    <mergeCell ref="P21:R21"/>
    <mergeCell ref="S21:U21"/>
    <mergeCell ref="C18:J18"/>
    <mergeCell ref="M18:O18"/>
    <mergeCell ref="P18:R18"/>
    <mergeCell ref="S18:U18"/>
    <mergeCell ref="C19:J19"/>
    <mergeCell ref="M19:O19"/>
    <mergeCell ref="P19:R19"/>
    <mergeCell ref="S19:U19"/>
    <mergeCell ref="P15:R15"/>
    <mergeCell ref="S15:U15"/>
    <mergeCell ref="C17:J17"/>
    <mergeCell ref="M17:O17"/>
    <mergeCell ref="P17:R17"/>
    <mergeCell ref="S17:U17"/>
    <mergeCell ref="P16:R16"/>
    <mergeCell ref="S16:U16"/>
    <mergeCell ref="C15:J15"/>
    <mergeCell ref="K15:L15"/>
    <mergeCell ref="M16:O16"/>
    <mergeCell ref="M15:O15"/>
    <mergeCell ref="C16:J16"/>
    <mergeCell ref="C12:D12"/>
    <mergeCell ref="E12:F12"/>
    <mergeCell ref="G12:H12"/>
    <mergeCell ref="C13:D13"/>
    <mergeCell ref="E13:F13"/>
    <mergeCell ref="G13:H13"/>
    <mergeCell ref="M9:R9"/>
    <mergeCell ref="M10:R10"/>
    <mergeCell ref="B2:U3"/>
    <mergeCell ref="D6:K6"/>
    <mergeCell ref="D7:K7"/>
    <mergeCell ref="B9:D10"/>
    <mergeCell ref="E9:I10"/>
    <mergeCell ref="J9:K10"/>
  </mergeCells>
  <phoneticPr fontId="3"/>
  <dataValidations disablePrompts="1" count="3">
    <dataValidation type="list" allowBlank="1" showInputMessage="1" showErrorMessage="1" sqref="L16:L25" xr:uid="{A538F7DA-7D96-4FC2-B7C7-5D857DD954BB}">
      <formula1>"式,台"</formula1>
    </dataValidation>
    <dataValidation type="whole" allowBlank="1" showInputMessage="1" showErrorMessage="1" sqref="K16:K25" xr:uid="{5F631A7C-DD9C-486B-A054-D1B211863E8E}">
      <formula1>1</formula1>
      <formula2>100</formula2>
    </dataValidation>
    <dataValidation imeMode="halfAlpha" allowBlank="1" showInputMessage="1" showErrorMessage="1" sqref="M16:R25" xr:uid="{415AA367-8A4A-4244-8D9D-2C99778CCECF}"/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ICT事業計画書</vt:lpstr>
      <vt:lpstr>ICT積算内訳書</vt:lpstr>
      <vt:lpstr>ICT事業計画書!Print_Area</vt:lpstr>
      <vt:lpstr>ICT積算内訳書!Print_Area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中村　未来</dc:creator>
  <cp:lastModifiedBy>中田　逸斗</cp:lastModifiedBy>
  <cp:lastPrinted>2026-07-21T06:06:16Z</cp:lastPrinted>
  <dcterms:created xsi:type="dcterms:W3CDTF">2025-08-25T08:15:16Z</dcterms:created>
  <dcterms:modified xsi:type="dcterms:W3CDTF">2026-07-21T06:07:41Z</dcterms:modified>
</cp:coreProperties>
</file>