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digitalgojp-my.sharepoint.com/personal/sasagawa_takashi_p6v_cfa_go_jp/Documents/デスクトップ/"/>
    </mc:Choice>
  </mc:AlternateContent>
  <xr:revisionPtr revIDLastSave="0" documentId="8_{7FD2294B-5788-45D7-BCA5-800DBB602267}" xr6:coauthVersionLast="47" xr6:coauthVersionMax="47" xr10:uidLastSave="{00000000-0000-0000-0000-000000000000}"/>
  <bookViews>
    <workbookView xWindow="-120" yWindow="-120" windowWidth="29040" windowHeight="15840"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<sst xmlns="http://schemas.openxmlformats.org/spreadsheetml/2006/main" count="6470" uniqueCount="2378">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</sst>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98500"/>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63938"/>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139188"/>
              <a:ext cx="179387"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97125"/>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02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36537"/>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083625"/>
              <a:ext cx="179387"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185813"/>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21125"/>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63938"/>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18"/>
              <a:chExt cx="303832" cy="486933"/>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46"/>
              <a:chExt cx="301792" cy="780113"/>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28"/>
              <a:chExt cx="308371" cy="762859"/>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894"/>
              <a:chExt cx="301792" cy="494822"/>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76" y="8168740"/>
              <a:chExt cx="217623"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94" y="8166040"/>
              <a:chExt cx="208649" cy="749782"/>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8"/>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18"/>
              <a:chExt cx="303832" cy="486933"/>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46"/>
              <a:chExt cx="301792" cy="780113"/>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28"/>
              <a:chExt cx="308371" cy="762859"/>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894"/>
              <a:chExt cx="301792" cy="494822"/>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76" y="8168740"/>
              <a:chExt cx="217623"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94" y="8166040"/>
              <a:chExt cx="208649" cy="749782"/>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8"/>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18"/>
              <a:chExt cx="303832" cy="48693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46"/>
              <a:chExt cx="301792" cy="78011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28"/>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94"/>
              <a:chExt cx="301792" cy="49482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76" y="8168740"/>
              <a:chExt cx="217623"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94" y="8166040"/>
              <a:chExt cx="208649" cy="74978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18"/>
              <a:chExt cx="303832" cy="486933"/>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46"/>
              <a:chExt cx="301792" cy="780113"/>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28"/>
              <a:chExt cx="308371" cy="76285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894"/>
              <a:chExt cx="301792" cy="494822"/>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76" y="8168740"/>
              <a:chExt cx="217623"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94" y="8166040"/>
              <a:chExt cx="208649" cy="749782"/>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8"/>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18"/>
              <a:chExt cx="303832" cy="486933"/>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46"/>
              <a:chExt cx="301792" cy="780113"/>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28"/>
              <a:chExt cx="308371" cy="76285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894"/>
              <a:chExt cx="301792" cy="494822"/>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76" y="8168740"/>
              <a:chExt cx="217623"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94" y="8166040"/>
              <a:chExt cx="208649" cy="749782"/>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8"/>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18"/>
              <a:chExt cx="303832" cy="486933"/>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46"/>
              <a:chExt cx="301792" cy="780113"/>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28"/>
              <a:chExt cx="308371" cy="76285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894"/>
              <a:chExt cx="301792" cy="494822"/>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76" y="8168740"/>
              <a:chExt cx="217623"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94" y="8166040"/>
              <a:chExt cx="208649" cy="749782"/>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8"/>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0"/>
              <a:chExt cx="308373" cy="759876"/>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61"/>
              <a:chExt cx="301792" cy="49477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1"/>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7"/>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7"/>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5"/>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75" y="8167924"/>
              <a:chExt cx="225535"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22" y="8167924"/>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75"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69" y="8163176"/>
              <a:chExt cx="208417" cy="747984"/>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9" y="816317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9" y="8642642"/>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6" y="7286488"/>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6" y="728648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2" y="775092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18"/>
              <a:chExt cx="303832" cy="486933"/>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46"/>
              <a:chExt cx="301792" cy="780113"/>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28"/>
              <a:chExt cx="308371" cy="762859"/>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894"/>
              <a:chExt cx="301792" cy="494822"/>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76" y="8168740"/>
              <a:chExt cx="217623"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94" y="8166040"/>
              <a:chExt cx="208649" cy="749782"/>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8"/>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18"/>
              <a:chExt cx="303832" cy="486933"/>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46"/>
              <a:chExt cx="301792" cy="780113"/>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28"/>
              <a:chExt cx="308371" cy="762859"/>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894"/>
              <a:chExt cx="301792" cy="494822"/>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76" y="8168740"/>
              <a:chExt cx="217623"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94" y="8166040"/>
              <a:chExt cx="208649" cy="749782"/>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8"/>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18"/>
              <a:chExt cx="303832" cy="486933"/>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46"/>
              <a:chExt cx="301792" cy="780113"/>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28"/>
              <a:chExt cx="308371" cy="762859"/>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894"/>
              <a:chExt cx="301792" cy="494822"/>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76" y="8168740"/>
              <a:chExt cx="217623"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94" y="8166040"/>
              <a:chExt cx="208649" cy="749782"/>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8"/>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topLeftCell="H4" zoomScale="120" zoomScaleNormal="120" zoomScaleSheetLayoutView="120" zoomScalePageLayoutView="64" workbookViewId="0">
      <selection activeCell="C33" sqref="C33:AK33"/>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2331</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V9" sqref="V9:Z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2332</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X4" sqref="AX4:AX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2118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76"/>
      <c r="AR2" s="7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102"/>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103" t="s">
        <v>2110</v>
      </c>
      <c r="F15" s="54">
        <v>4</v>
      </c>
      <c r="G15" s="103" t="s">
        <v>2111</v>
      </c>
      <c r="H15" s="1062" t="s">
        <v>2112</v>
      </c>
      <c r="I15" s="1062"/>
      <c r="J15" s="1075"/>
      <c r="K15" s="54">
        <v>7</v>
      </c>
      <c r="L15" s="103" t="s">
        <v>2110</v>
      </c>
      <c r="M15" s="54">
        <v>3</v>
      </c>
      <c r="N15" s="103" t="s">
        <v>2111</v>
      </c>
      <c r="O15" s="103" t="s">
        <v>2113</v>
      </c>
      <c r="P15" s="104">
        <f>(K15*12+M15)-(D15*12+F15)+1</f>
        <v>12</v>
      </c>
      <c r="Q15" s="1062" t="s">
        <v>2114</v>
      </c>
      <c r="R15" s="1062"/>
      <c r="S15" s="105" t="s">
        <v>69</v>
      </c>
      <c r="U15" s="102"/>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119"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119"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119"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119"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119"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119"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119"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119"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119"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119"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119"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119"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119"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119"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119"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3" t="s">
        <v>2357</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2202</v>
      </c>
      <c r="AT56" s="1052"/>
      <c r="AU56" s="1052"/>
      <c r="AV56" s="1052"/>
      <c r="AW56" s="1052" t="s">
        <v>2201</v>
      </c>
      <c r="AX56" s="1052"/>
      <c r="AY56" s="1052"/>
      <c r="AZ56" s="1052"/>
    </row>
    <row r="57" spans="2:86" ht="15.95" customHeight="1">
      <c r="U57" s="1040" t="s">
        <v>2358</v>
      </c>
      <c r="V57" s="1040"/>
      <c r="W57" s="1040"/>
      <c r="X57" s="1040"/>
      <c r="Y57" s="1040"/>
      <c r="Z57" s="152" t="str">
        <f>IF(AND(B9&lt;&gt;"処遇加算なし",F15=4),IF(V21="✓",1,IF(V22="✓",2,"")),"")</f>
        <v/>
      </c>
      <c r="AA57" s="145"/>
      <c r="AB57" s="149"/>
      <c r="AC57" s="1040" t="s">
        <v>2358</v>
      </c>
      <c r="AD57" s="1040"/>
      <c r="AE57" s="1040"/>
      <c r="AF57" s="1040"/>
      <c r="AG57" s="1040"/>
      <c r="AH57" s="425">
        <f>IF(AND(F15&lt;&gt;4,F15&lt;&gt;5),0,IF(AT8="○",1,0))</f>
        <v>0</v>
      </c>
      <c r="AI57" s="153"/>
      <c r="AJ57" s="149"/>
      <c r="AK57" s="1040" t="s">
        <v>2358</v>
      </c>
      <c r="AL57" s="1040"/>
      <c r="AM57" s="1040"/>
      <c r="AN57" s="1040"/>
      <c r="AO57" s="1040"/>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2359</v>
      </c>
      <c r="V58" s="1047"/>
      <c r="W58" s="1047"/>
      <c r="X58" s="1047"/>
      <c r="Y58" s="1047"/>
      <c r="Z58" s="152" t="str">
        <f>IF(AND(B9&lt;&gt;"処遇加算なし",F15=4),IF(V24="✓",1,IF(V25="✓",2,IF(V26="✓",3,""))),"")</f>
        <v/>
      </c>
      <c r="AA58" s="145"/>
      <c r="AB58" s="149"/>
      <c r="AC58" s="1047" t="s">
        <v>2359</v>
      </c>
      <c r="AD58" s="1047"/>
      <c r="AE58" s="1047"/>
      <c r="AF58" s="1047"/>
      <c r="AG58" s="1047"/>
      <c r="AH58" s="425">
        <f>IF(AND(F15&lt;&gt;4,F15&lt;&gt;5),0,IF(AU8="○",1,3))</f>
        <v>3</v>
      </c>
      <c r="AI58" s="153"/>
      <c r="AJ58" s="149"/>
      <c r="AK58" s="1047" t="s">
        <v>2359</v>
      </c>
      <c r="AL58" s="1047"/>
      <c r="AM58" s="1047"/>
      <c r="AN58" s="1047"/>
      <c r="AO58" s="1047"/>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2360</v>
      </c>
      <c r="V59" s="1047"/>
      <c r="W59" s="1047"/>
      <c r="X59" s="1047"/>
      <c r="Y59" s="1047"/>
      <c r="Z59" s="152" t="str">
        <f>IF(AND(B9&lt;&gt;"処遇加算なし",F15=4),IF(V28="✓",1,IF(V29="✓",2,IF(V30="✓",3,""))),"")</f>
        <v/>
      </c>
      <c r="AA59" s="145"/>
      <c r="AB59" s="149"/>
      <c r="AC59" s="1047" t="s">
        <v>2360</v>
      </c>
      <c r="AD59" s="1047"/>
      <c r="AE59" s="1047"/>
      <c r="AF59" s="1047"/>
      <c r="AG59" s="1047"/>
      <c r="AH59" s="425">
        <f>IF(AND(F15&lt;&gt;4,F15&lt;&gt;5),0,IF(AV8="○",1,3))</f>
        <v>3</v>
      </c>
      <c r="AI59" s="153"/>
      <c r="AJ59" s="149"/>
      <c r="AK59" s="1047" t="s">
        <v>2360</v>
      </c>
      <c r="AL59" s="1047"/>
      <c r="AM59" s="1047"/>
      <c r="AN59" s="1047"/>
      <c r="AO59" s="1047"/>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2361</v>
      </c>
      <c r="V60" s="1047"/>
      <c r="W60" s="1047"/>
      <c r="X60" s="1047"/>
      <c r="Y60" s="1047"/>
      <c r="Z60" s="152" t="str">
        <f>IF(AND(B9&lt;&gt;"処遇加算なし",F15=4),IF(V32="✓",1,IF(V33="✓",2,"")),"")</f>
        <v/>
      </c>
      <c r="AA60" s="145"/>
      <c r="AB60" s="149"/>
      <c r="AC60" s="1047" t="s">
        <v>2361</v>
      </c>
      <c r="AD60" s="1047"/>
      <c r="AE60" s="1047"/>
      <c r="AF60" s="1047"/>
      <c r="AG60" s="1047"/>
      <c r="AH60" s="425">
        <f>IF(AND(F15&lt;&gt;4,F15&lt;&gt;5),0,IF(AW8="○",1,3))</f>
        <v>3</v>
      </c>
      <c r="AI60" s="153"/>
      <c r="AJ60" s="149"/>
      <c r="AK60" s="1047" t="s">
        <v>2361</v>
      </c>
      <c r="AL60" s="1047"/>
      <c r="AM60" s="1047"/>
      <c r="AN60" s="1047"/>
      <c r="AO60" s="1047"/>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2362</v>
      </c>
      <c r="V61" s="1047"/>
      <c r="W61" s="1047"/>
      <c r="X61" s="1047"/>
      <c r="Y61" s="1047"/>
      <c r="Z61" s="152" t="str">
        <f>IF(AND(B9&lt;&gt;"処遇加算なし",F15=4),IF(V36="✓",1,IF(V37="✓",2,"")),"")</f>
        <v/>
      </c>
      <c r="AA61" s="145"/>
      <c r="AB61" s="149"/>
      <c r="AC61" s="1047" t="s">
        <v>2362</v>
      </c>
      <c r="AD61" s="1047"/>
      <c r="AE61" s="1047"/>
      <c r="AF61" s="1047"/>
      <c r="AG61" s="1047"/>
      <c r="AH61" s="425">
        <f>IF(AND(F15&lt;&gt;4,F15&lt;&gt;5),0,IF(AX8="○",1,2))</f>
        <v>2</v>
      </c>
      <c r="AI61" s="153"/>
      <c r="AJ61" s="149"/>
      <c r="AK61" s="1047" t="s">
        <v>2362</v>
      </c>
      <c r="AL61" s="1047"/>
      <c r="AM61" s="1047"/>
      <c r="AN61" s="1047"/>
      <c r="AO61" s="1047"/>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2363</v>
      </c>
      <c r="V62" s="1047"/>
      <c r="W62" s="1047"/>
      <c r="X62" s="1047"/>
      <c r="Y62" s="1047"/>
      <c r="Z62" s="152" t="str">
        <f>IF(AND(B9&lt;&gt;"処遇加算なし",F15=4),IF(V40="✓",1,IF(V41="✓",2,"")),"")</f>
        <v/>
      </c>
      <c r="AA62" s="145"/>
      <c r="AB62" s="149"/>
      <c r="AC62" s="1047" t="s">
        <v>2363</v>
      </c>
      <c r="AD62" s="1047"/>
      <c r="AE62" s="1047"/>
      <c r="AF62" s="1047"/>
      <c r="AG62" s="1047"/>
      <c r="AH62" s="425">
        <f>IF(AND(F15&lt;&gt;4,F15&lt;&gt;5),0,IF(AY8="○",1,2))</f>
        <v>2</v>
      </c>
      <c r="AI62" s="153"/>
      <c r="AJ62" s="149"/>
      <c r="AK62" s="1047" t="s">
        <v>2363</v>
      </c>
      <c r="AL62" s="1047"/>
      <c r="AM62" s="1047"/>
      <c r="AN62" s="1047"/>
      <c r="AO62" s="1047"/>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40" t="s">
        <v>2364</v>
      </c>
      <c r="V63" s="1040"/>
      <c r="W63" s="1040"/>
      <c r="X63" s="1040"/>
      <c r="Y63" s="1040"/>
      <c r="Z63" s="152" t="str">
        <f>IF(AND(B9&lt;&gt;"処遇加算なし",F15=4),IF(V44="✓",1,IF(V45="✓",2,"")),"")</f>
        <v/>
      </c>
      <c r="AA63" s="145"/>
      <c r="AB63" s="149"/>
      <c r="AC63" s="1040" t="s">
        <v>2364</v>
      </c>
      <c r="AD63" s="1040"/>
      <c r="AE63" s="1040"/>
      <c r="AF63" s="1040"/>
      <c r="AG63" s="1040"/>
      <c r="AH63" s="425">
        <f>IF(AND(F15&lt;&gt;4,F15&lt;&gt;5),0,IF(AZ8="○",1,2))</f>
        <v>2</v>
      </c>
      <c r="AI63" s="153"/>
      <c r="AJ63" s="149"/>
      <c r="AK63" s="1040" t="s">
        <v>2364</v>
      </c>
      <c r="AL63" s="1040"/>
      <c r="AM63" s="1040"/>
      <c r="AN63" s="1040"/>
      <c r="AO63" s="1040"/>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2324</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2325</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528"/>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531" t="s">
        <v>2110</v>
      </c>
      <c r="F15" s="54">
        <v>4</v>
      </c>
      <c r="G15" s="531" t="s">
        <v>2111</v>
      </c>
      <c r="H15" s="1062" t="s">
        <v>2112</v>
      </c>
      <c r="I15" s="1062"/>
      <c r="J15" s="1075"/>
      <c r="K15" s="54">
        <v>7</v>
      </c>
      <c r="L15" s="531" t="s">
        <v>2110</v>
      </c>
      <c r="M15" s="54">
        <v>3</v>
      </c>
      <c r="N15" s="531" t="s">
        <v>2111</v>
      </c>
      <c r="O15" s="531" t="s">
        <v>2113</v>
      </c>
      <c r="P15" s="104">
        <f>(K15*12+M15)-(D15*12+F15)+1</f>
        <v>12</v>
      </c>
      <c r="Q15" s="1062" t="s">
        <v>2114</v>
      </c>
      <c r="R15" s="1062"/>
      <c r="S15" s="105" t="s">
        <v>69</v>
      </c>
      <c r="U15" s="528"/>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530"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530"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530"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530"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530"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530"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530"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530"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530"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530"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530"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530"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530"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530"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530"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2326</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2327</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AK6" sqref="AK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F1" sqref="F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2329</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V3" sqref="V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2330</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笹川 貴士(SASAGAWA Takashi)</cp:lastModifiedBy>
  <cp:lastPrinted>2024-03-18T06:59:04Z</cp:lastPrinted>
  <dcterms:created xsi:type="dcterms:W3CDTF">2015-06-05T18:19:34Z</dcterms:created>
  <dcterms:modified xsi:type="dcterms:W3CDTF">2024-03-29T10:54:09Z</dcterms:modified>
</cp:coreProperties>
</file>