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9260" windowHeight="4215" activeTab="3"/>
  </bookViews>
  <sheets>
    <sheet name="除雪白" sheetId="1" r:id="rId1"/>
    <sheet name="除雪例" sheetId="2" r:id="rId2"/>
    <sheet name="散布白" sheetId="3" r:id="rId3"/>
    <sheet name="散布例" sheetId="4" r:id="rId4"/>
  </sheets>
  <definedNames>
    <definedName name="_xlnm.Print_Area" localSheetId="2">'散布白'!$A$1:$N$35</definedName>
    <definedName name="_xlnm.Print_Area" localSheetId="3">'散布例'!$A$1:$N$42</definedName>
    <definedName name="_xlnm.Print_Area" localSheetId="0">'除雪白'!$A$1:$N$50</definedName>
    <definedName name="_xlnm.Print_Area" localSheetId="1">'除雪例'!$A$1:$N$52</definedName>
  </definedNames>
  <calcPr fullCalcOnLoad="1"/>
</workbook>
</file>

<file path=xl/sharedStrings.xml><?xml version="1.0" encoding="utf-8"?>
<sst xmlns="http://schemas.openxmlformats.org/spreadsheetml/2006/main" count="415" uniqueCount="110">
  <si>
    <t>ブロック名</t>
  </si>
  <si>
    <t>工区名</t>
  </si>
  <si>
    <t>：</t>
  </si>
  <si>
    <t>月分</t>
  </si>
  <si>
    <t>業務名</t>
  </si>
  <si>
    <t>：</t>
  </si>
  <si>
    <t>名称</t>
  </si>
  <si>
    <t>規格１</t>
  </si>
  <si>
    <t>規格２</t>
  </si>
  <si>
    <t>区分</t>
  </si>
  <si>
    <t>数量</t>
  </si>
  <si>
    <t>単価</t>
  </si>
  <si>
    <t>合計</t>
  </si>
  <si>
    <t>平日・夜間</t>
  </si>
  <si>
    <t>単価比</t>
  </si>
  <si>
    <t>休日・夜間</t>
  </si>
  <si>
    <t>7t級</t>
  </si>
  <si>
    <t>その他</t>
  </si>
  <si>
    <t>登録番号</t>
  </si>
  <si>
    <t>管理番号</t>
  </si>
  <si>
    <t>：</t>
  </si>
  <si>
    <t>：</t>
  </si>
  <si>
    <t>：</t>
  </si>
  <si>
    <t>受託者　：</t>
  </si>
  <si>
    <t>除雪機械待機補償費</t>
  </si>
  <si>
    <t>除雪機械運転要員待機補償費</t>
  </si>
  <si>
    <t>情報員待機補償費</t>
  </si>
  <si>
    <t>消費税相当額</t>
  </si>
  <si>
    <t>合　　計</t>
  </si>
  <si>
    <t>貸与機械</t>
  </si>
  <si>
    <t>：</t>
  </si>
  <si>
    <t>散布</t>
  </si>
  <si>
    <t>散布車</t>
  </si>
  <si>
    <t>凍結防止剤</t>
  </si>
  <si>
    <t>袋詰凍結防止剤積込作業費</t>
  </si>
  <si>
    <t>散布機積込トラック借上費</t>
  </si>
  <si>
    <t>諏訪市</t>
  </si>
  <si>
    <t>(株)諏訪湖建設</t>
  </si>
  <si>
    <t>松本800</t>
  </si>
  <si>
    <t>ま1005</t>
  </si>
  <si>
    <t>除雪ドーザー</t>
  </si>
  <si>
    <t>1.2m3</t>
  </si>
  <si>
    <t>グレーダー</t>
  </si>
  <si>
    <t>3.1m</t>
  </si>
  <si>
    <t>松本00</t>
  </si>
  <si>
    <t>ま2006</t>
  </si>
  <si>
    <t>ロータリー</t>
  </si>
  <si>
    <t>250PS</t>
  </si>
  <si>
    <t>ま1298</t>
  </si>
  <si>
    <t>松本99</t>
  </si>
  <si>
    <t>ま1998</t>
  </si>
  <si>
    <t>乾式</t>
  </si>
  <si>
    <t>2.5m3</t>
  </si>
  <si>
    <t>松本88</t>
  </si>
  <si>
    <t>や3456</t>
  </si>
  <si>
    <t>ｱﾝｸﾞﾘﾝｸﾞﾌﾟﾗｳ</t>
  </si>
  <si>
    <t>S09-0100</t>
  </si>
  <si>
    <t>S09-0133</t>
  </si>
  <si>
    <t>S09-0123</t>
  </si>
  <si>
    <t>雪道巡回</t>
  </si>
  <si>
    <t>除雪</t>
  </si>
  <si>
    <t>[機種変更前]</t>
  </si>
  <si>
    <t>：</t>
  </si>
  <si>
    <t>持込機械</t>
  </si>
  <si>
    <t>平日・昼間</t>
  </si>
  <si>
    <t>休日・昼間</t>
  </si>
  <si>
    <t>定期報告用 業務費内訳書（第</t>
  </si>
  <si>
    <t>回）</t>
  </si>
  <si>
    <t>調査対象：</t>
  </si>
  <si>
    <t>12月1日～12月10日</t>
  </si>
  <si>
    <t>12月1日～12月20日</t>
  </si>
  <si>
    <t>12月1日～12月31日</t>
  </si>
  <si>
    <t>１月１日～１月10日</t>
  </si>
  <si>
    <t>１月１日～１月20日</t>
  </si>
  <si>
    <t>１月１日～１月31日</t>
  </si>
  <si>
    <t>２月１日～２月10日</t>
  </si>
  <si>
    <t>２月１日～２月20日</t>
  </si>
  <si>
    <t>２月１日～２月28日</t>
  </si>
  <si>
    <t>３月１日～３月10日</t>
  </si>
  <si>
    <t>３月１日～３月20日</t>
  </si>
  <si>
    <t>３月１日～３月31日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</si>
  <si>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</si>
  <si>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</si>
  <si>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</si>
  <si>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</si>
  <si>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</si>
  <si>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</si>
  <si>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</si>
  <si>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</si>
  <si>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</si>
  <si>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第10回</t>
  </si>
  <si>
    <t>第11回</t>
  </si>
  <si>
    <t>第12回</t>
  </si>
  <si>
    <t>8:00～20:00</t>
  </si>
  <si>
    <t>20:00～8:00</t>
  </si>
  <si>
    <t>8:00～20:00</t>
  </si>
  <si>
    <t>20:00～8:00</t>
  </si>
  <si>
    <t>【一般】</t>
  </si>
  <si>
    <t>塩カル散布量</t>
  </si>
  <si>
    <t>塩ナト散布量</t>
  </si>
  <si>
    <t>t</t>
  </si>
  <si>
    <t>凍結防止剤散布量を入力してください</t>
  </si>
  <si>
    <t>【国道】</t>
  </si>
  <si>
    <t>4t</t>
  </si>
  <si>
    <t>除雪トラック</t>
  </si>
  <si>
    <t>松本100</t>
  </si>
  <si>
    <t>ま2005</t>
  </si>
  <si>
    <t>【主要】</t>
  </si>
  <si>
    <t>業務費合計</t>
  </si>
  <si>
    <t>備考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</si>
</sst>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&quot;h&quot;"/>
    <numFmt numFmtId="178" formatCode="0&quot;台&quot;"/>
    <numFmt numFmtId="179" formatCode="0.0_ "/>
    <numFmt numFmtId="180" formatCode="0&quot;回&quot;"/>
    <numFmt numFmtId="181" formatCode="#,##0&quot;円&quot;"/>
    <numFmt numFmtId="182" formatCode="0;_ࠀ"/>
    <numFmt numFmtId="183" formatCode="0;_簀"/>
    <numFmt numFmtId="184" formatCode="0.0;_簀"/>
    <numFmt numFmtId="185" formatCode="0.00;_簀"/>
    <numFmt numFmtId="186" formatCode="0&quot;min&quot;"/>
    <numFmt numFmtId="187" formatCode="0&quot;時間&quot;"/>
    <numFmt numFmtId="188" formatCode="0&quot;分&quot;"/>
    <numFmt numFmtId="189" formatCode="0.0&quot;回&quot;"/>
    <numFmt numFmtId="190" formatCode="0.0&quot;ｔ&quot;"/>
    <numFmt numFmtId="191" formatCode="0.00&quot;台&quot;"/>
    <numFmt numFmtId="192" formatCode="#,##0.0&quot;円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181" fontId="0" fillId="0" borderId="15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1" fillId="0" borderId="17" xfId="60" applyFont="1" applyFill="1" applyBorder="1" applyAlignment="1">
      <alignment vertical="center" wrapText="1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181" fontId="0" fillId="0" borderId="19" xfId="61" applyNumberFormat="1" applyFont="1" applyFill="1" applyBorder="1" applyAlignment="1">
      <alignment horizontal="center" vertical="center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181" fontId="0" fillId="0" borderId="21" xfId="61" applyNumberFormat="1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 wrapText="1"/>
      <protection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vertical="center"/>
      <protection/>
    </xf>
    <xf numFmtId="0" fontId="1" fillId="0" borderId="17" xfId="60" applyFont="1" applyFill="1" applyBorder="1" applyAlignment="1">
      <alignment horizontal="left" vertical="center" wrapText="1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6" xfId="61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181" fontId="0" fillId="0" borderId="32" xfId="61" applyNumberFormat="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vertical="center"/>
      <protection/>
    </xf>
    <xf numFmtId="181" fontId="0" fillId="0" borderId="34" xfId="61" applyNumberFormat="1" applyFont="1" applyFill="1" applyBorder="1" applyAlignment="1">
      <alignment horizontal="center" vertical="center"/>
      <protection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8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81" fontId="5" fillId="0" borderId="43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45" xfId="6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" fillId="0" borderId="46" xfId="60" applyFont="1" applyFill="1" applyBorder="1" applyAlignment="1">
      <alignment vertical="center" wrapText="1"/>
      <protection/>
    </xf>
    <xf numFmtId="0" fontId="0" fillId="0" borderId="47" xfId="61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181" fontId="0" fillId="0" borderId="0" xfId="61" applyNumberFormat="1" applyFont="1" applyFill="1" applyBorder="1" applyAlignment="1">
      <alignment horizontal="center" vertical="center"/>
      <protection/>
    </xf>
    <xf numFmtId="0" fontId="1" fillId="0" borderId="48" xfId="60" applyFont="1" applyFill="1" applyBorder="1" applyAlignment="1">
      <alignment horizontal="center" vertical="center" wrapText="1"/>
      <protection/>
    </xf>
    <xf numFmtId="181" fontId="0" fillId="0" borderId="49" xfId="61" applyNumberFormat="1" applyFont="1" applyFill="1" applyBorder="1" applyAlignment="1">
      <alignment horizontal="center" vertical="center"/>
      <protection/>
    </xf>
    <xf numFmtId="185" fontId="0" fillId="0" borderId="50" xfId="61" applyNumberFormat="1" applyFont="1" applyFill="1" applyBorder="1" applyAlignment="1">
      <alignment vertical="center"/>
      <protection/>
    </xf>
    <xf numFmtId="0" fontId="1" fillId="0" borderId="51" xfId="60" applyFont="1" applyFill="1" applyBorder="1" applyAlignment="1">
      <alignment horizontal="center" vertical="center" wrapText="1"/>
      <protection/>
    </xf>
    <xf numFmtId="181" fontId="0" fillId="0" borderId="52" xfId="61" applyNumberFormat="1" applyFont="1" applyFill="1" applyBorder="1" applyAlignment="1">
      <alignment horizontal="center" vertical="center"/>
      <protection/>
    </xf>
    <xf numFmtId="181" fontId="0" fillId="0" borderId="53" xfId="61" applyNumberFormat="1" applyFont="1" applyFill="1" applyBorder="1" applyAlignment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181" fontId="0" fillId="0" borderId="55" xfId="61" applyNumberFormat="1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1" fillId="0" borderId="57" xfId="60" applyFont="1" applyFill="1" applyBorder="1" applyAlignment="1">
      <alignment horizontal="center" vertical="center" wrapText="1"/>
      <protection/>
    </xf>
    <xf numFmtId="0" fontId="0" fillId="0" borderId="56" xfId="61" applyFont="1" applyFill="1" applyBorder="1" applyAlignment="1">
      <alignment vertical="center"/>
      <protection/>
    </xf>
    <xf numFmtId="185" fontId="0" fillId="0" borderId="58" xfId="61" applyNumberFormat="1" applyFont="1" applyFill="1" applyBorder="1" applyAlignment="1">
      <alignment vertical="center"/>
      <protection/>
    </xf>
    <xf numFmtId="192" fontId="0" fillId="0" borderId="59" xfId="61" applyNumberFormat="1" applyFont="1" applyFill="1" applyBorder="1" applyAlignment="1">
      <alignment vertical="center"/>
      <protection/>
    </xf>
    <xf numFmtId="192" fontId="5" fillId="0" borderId="43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61" applyFont="1" applyFill="1" applyBorder="1" applyAlignment="1">
      <alignment vertical="center"/>
      <protection/>
    </xf>
    <xf numFmtId="0" fontId="0" fillId="0" borderId="6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0" fontId="1" fillId="33" borderId="63" xfId="60" applyFont="1" applyFill="1" applyBorder="1" applyAlignment="1">
      <alignment vertical="center" wrapText="1"/>
      <protection/>
    </xf>
    <xf numFmtId="0" fontId="1" fillId="33" borderId="48" xfId="60" applyFont="1" applyFill="1" applyBorder="1" applyAlignment="1">
      <alignment vertical="center" wrapText="1"/>
      <protection/>
    </xf>
    <xf numFmtId="0" fontId="1" fillId="33" borderId="64" xfId="60" applyFont="1" applyFill="1" applyBorder="1" applyAlignment="1">
      <alignment horizontal="center" vertical="center" shrinkToFit="1"/>
      <protection/>
    </xf>
    <xf numFmtId="0" fontId="1" fillId="33" borderId="65" xfId="60" applyFont="1" applyFill="1" applyBorder="1" applyAlignment="1">
      <alignment vertical="center" wrapText="1"/>
      <protection/>
    </xf>
    <xf numFmtId="0" fontId="1" fillId="33" borderId="66" xfId="60" applyFont="1" applyFill="1" applyBorder="1" applyAlignment="1">
      <alignment vertical="center" wrapText="1"/>
      <protection/>
    </xf>
    <xf numFmtId="0" fontId="1" fillId="33" borderId="67" xfId="60" applyFont="1" applyFill="1" applyBorder="1" applyAlignment="1">
      <alignment horizontal="center" vertical="center" shrinkToFit="1"/>
      <protection/>
    </xf>
    <xf numFmtId="0" fontId="1" fillId="33" borderId="64" xfId="60" applyFont="1" applyFill="1" applyBorder="1" applyAlignment="1">
      <alignment vertical="center" wrapText="1"/>
      <protection/>
    </xf>
    <xf numFmtId="0" fontId="1" fillId="33" borderId="68" xfId="60" applyFont="1" applyFill="1" applyBorder="1" applyAlignment="1">
      <alignment vertical="center" wrapText="1"/>
      <protection/>
    </xf>
    <xf numFmtId="0" fontId="1" fillId="33" borderId="69" xfId="60" applyFont="1" applyFill="1" applyBorder="1" applyAlignment="1">
      <alignment vertical="center" wrapText="1"/>
      <protection/>
    </xf>
    <xf numFmtId="0" fontId="1" fillId="33" borderId="70" xfId="60" applyFont="1" applyFill="1" applyBorder="1" applyAlignment="1">
      <alignment horizontal="center" vertical="center" shrinkToFit="1"/>
      <protection/>
    </xf>
    <xf numFmtId="0" fontId="1" fillId="33" borderId="67" xfId="60" applyFont="1" applyFill="1" applyBorder="1" applyAlignment="1">
      <alignment vertical="center" wrapText="1"/>
      <protection/>
    </xf>
    <xf numFmtId="0" fontId="1" fillId="33" borderId="71" xfId="60" applyFont="1" applyFill="1" applyBorder="1" applyAlignment="1">
      <alignment vertical="center" wrapText="1"/>
      <protection/>
    </xf>
    <xf numFmtId="0" fontId="1" fillId="33" borderId="72" xfId="60" applyFont="1" applyFill="1" applyBorder="1" applyAlignment="1">
      <alignment vertical="center" wrapText="1"/>
      <protection/>
    </xf>
    <xf numFmtId="0" fontId="1" fillId="33" borderId="73" xfId="60" applyFont="1" applyFill="1" applyBorder="1" applyAlignment="1">
      <alignment horizontal="center" vertical="center" shrinkToFit="1"/>
      <protection/>
    </xf>
    <xf numFmtId="187" fontId="0" fillId="33" borderId="74" xfId="61" applyNumberFormat="1" applyFont="1" applyFill="1" applyBorder="1" applyAlignment="1" quotePrefix="1">
      <alignment vertical="center"/>
      <protection/>
    </xf>
    <xf numFmtId="188" fontId="0" fillId="33" borderId="15" xfId="61" applyNumberFormat="1" applyFont="1" applyFill="1" applyBorder="1" applyAlignment="1">
      <alignment vertical="center"/>
      <protection/>
    </xf>
    <xf numFmtId="181" fontId="0" fillId="33" borderId="14" xfId="61" applyNumberFormat="1" applyFont="1" applyFill="1" applyBorder="1" applyAlignment="1">
      <alignment vertical="center"/>
      <protection/>
    </xf>
    <xf numFmtId="187" fontId="0" fillId="33" borderId="75" xfId="61" applyNumberFormat="1" applyFont="1" applyFill="1" applyBorder="1" applyAlignment="1">
      <alignment vertical="center"/>
      <protection/>
    </xf>
    <xf numFmtId="188" fontId="0" fillId="33" borderId="19" xfId="61" applyNumberFormat="1" applyFont="1" applyFill="1" applyBorder="1" applyAlignment="1">
      <alignment vertical="center"/>
      <protection/>
    </xf>
    <xf numFmtId="187" fontId="0" fillId="33" borderId="54" xfId="61" applyNumberFormat="1" applyFont="1" applyFill="1" applyBorder="1" applyAlignment="1">
      <alignment vertical="center"/>
      <protection/>
    </xf>
    <xf numFmtId="188" fontId="0" fillId="33" borderId="55" xfId="61" applyNumberFormat="1" applyFont="1" applyFill="1" applyBorder="1" applyAlignment="1">
      <alignment vertical="center"/>
      <protection/>
    </xf>
    <xf numFmtId="187" fontId="0" fillId="33" borderId="76" xfId="61" applyNumberFormat="1" applyFont="1" applyFill="1" applyBorder="1" applyAlignment="1">
      <alignment vertical="center"/>
      <protection/>
    </xf>
    <xf numFmtId="188" fontId="0" fillId="33" borderId="21" xfId="61" applyNumberFormat="1" applyFont="1" applyFill="1" applyBorder="1" applyAlignment="1">
      <alignment vertical="center"/>
      <protection/>
    </xf>
    <xf numFmtId="180" fontId="0" fillId="33" borderId="77" xfId="61" applyNumberFormat="1" applyFont="1" applyFill="1" applyBorder="1" applyAlignment="1">
      <alignment vertical="center"/>
      <protection/>
    </xf>
    <xf numFmtId="180" fontId="0" fillId="33" borderId="25" xfId="61" applyNumberFormat="1" applyFont="1" applyFill="1" applyBorder="1" applyAlignment="1">
      <alignment vertical="center"/>
      <protection/>
    </xf>
    <xf numFmtId="190" fontId="0" fillId="33" borderId="75" xfId="61" applyNumberFormat="1" applyFont="1" applyFill="1" applyBorder="1" applyAlignment="1">
      <alignment vertical="center"/>
      <protection/>
    </xf>
    <xf numFmtId="180" fontId="0" fillId="33" borderId="26" xfId="61" applyNumberFormat="1" applyFont="1" applyFill="1" applyBorder="1" applyAlignment="1">
      <alignment vertical="center"/>
      <protection/>
    </xf>
    <xf numFmtId="178" fontId="0" fillId="33" borderId="75" xfId="61" applyNumberFormat="1" applyFont="1" applyFill="1" applyBorder="1" applyAlignment="1">
      <alignment vertical="center"/>
      <protection/>
    </xf>
    <xf numFmtId="180" fontId="0" fillId="33" borderId="75" xfId="61" applyNumberFormat="1" applyFont="1" applyFill="1" applyBorder="1" applyAlignment="1">
      <alignment vertical="center"/>
      <protection/>
    </xf>
    <xf numFmtId="180" fontId="0" fillId="33" borderId="26" xfId="61" applyNumberFormat="1" applyFont="1" applyFill="1" applyBorder="1" applyAlignment="1">
      <alignment horizontal="right" vertical="center"/>
      <protection/>
    </xf>
    <xf numFmtId="180" fontId="0" fillId="33" borderId="61" xfId="61" applyNumberFormat="1" applyFont="1" applyFill="1" applyBorder="1" applyAlignment="1">
      <alignment horizontal="right" vertical="center"/>
      <protection/>
    </xf>
    <xf numFmtId="181" fontId="0" fillId="33" borderId="31" xfId="61" applyNumberFormat="1" applyFont="1" applyFill="1" applyBorder="1" applyAlignment="1">
      <alignment vertical="center"/>
      <protection/>
    </xf>
    <xf numFmtId="181" fontId="0" fillId="33" borderId="25" xfId="61" applyNumberFormat="1" applyFont="1" applyFill="1" applyBorder="1" applyAlignment="1">
      <alignment vertical="center"/>
      <protection/>
    </xf>
    <xf numFmtId="181" fontId="0" fillId="33" borderId="26" xfId="61" applyNumberFormat="1" applyFont="1" applyFill="1" applyBorder="1" applyAlignment="1">
      <alignment vertical="center"/>
      <protection/>
    </xf>
    <xf numFmtId="0" fontId="1" fillId="33" borderId="78" xfId="60" applyFont="1" applyFill="1" applyBorder="1" applyAlignment="1">
      <alignment vertical="center" wrapText="1"/>
      <protection/>
    </xf>
    <xf numFmtId="0" fontId="1" fillId="33" borderId="79" xfId="60" applyFont="1" applyFill="1" applyBorder="1" applyAlignment="1">
      <alignment vertical="center" wrapText="1"/>
      <protection/>
    </xf>
    <xf numFmtId="0" fontId="1" fillId="33" borderId="80" xfId="60" applyFont="1" applyFill="1" applyBorder="1" applyAlignment="1">
      <alignment horizontal="center" vertical="center" shrinkToFit="1"/>
      <protection/>
    </xf>
    <xf numFmtId="187" fontId="0" fillId="33" borderId="74" xfId="61" applyNumberFormat="1" applyFont="1" applyFill="1" applyBorder="1" applyAlignment="1">
      <alignment vertical="center"/>
      <protection/>
    </xf>
    <xf numFmtId="187" fontId="0" fillId="33" borderId="81" xfId="61" applyNumberFormat="1" applyFont="1" applyFill="1" applyBorder="1" applyAlignment="1">
      <alignment vertical="center"/>
      <protection/>
    </xf>
    <xf numFmtId="188" fontId="0" fillId="33" borderId="0" xfId="61" applyNumberFormat="1" applyFont="1" applyFill="1" applyBorder="1" applyAlignment="1">
      <alignment vertical="center"/>
      <protection/>
    </xf>
    <xf numFmtId="180" fontId="0" fillId="33" borderId="54" xfId="61" applyNumberFormat="1" applyFont="1" applyFill="1" applyBorder="1" applyAlignment="1">
      <alignment vertical="center"/>
      <protection/>
    </xf>
    <xf numFmtId="180" fontId="0" fillId="33" borderId="82" xfId="61" applyNumberFormat="1" applyFont="1" applyFill="1" applyBorder="1" applyAlignment="1">
      <alignment vertical="center"/>
      <protection/>
    </xf>
    <xf numFmtId="181" fontId="0" fillId="33" borderId="82" xfId="61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38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33" borderId="0" xfId="62" applyFont="1" applyFill="1" applyBorder="1" applyAlignment="1">
      <alignment horizontal="center" vertical="center"/>
      <protection/>
    </xf>
    <xf numFmtId="0" fontId="4" fillId="33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39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4" fillId="33" borderId="40" xfId="62" applyFont="1" applyFill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187" fontId="0" fillId="33" borderId="74" xfId="62" applyNumberFormat="1" applyFont="1" applyFill="1" applyBorder="1" applyAlignment="1">
      <alignment vertical="center"/>
      <protection/>
    </xf>
    <xf numFmtId="188" fontId="0" fillId="33" borderId="15" xfId="62" applyNumberFormat="1" applyFont="1" applyFill="1" applyBorder="1" applyAlignment="1">
      <alignment vertical="center"/>
      <protection/>
    </xf>
    <xf numFmtId="181" fontId="0" fillId="33" borderId="14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87" fontId="0" fillId="33" borderId="75" xfId="62" applyNumberFormat="1" applyFont="1" applyFill="1" applyBorder="1" applyAlignment="1">
      <alignment vertical="center"/>
      <protection/>
    </xf>
    <xf numFmtId="188" fontId="0" fillId="33" borderId="19" xfId="62" applyNumberFormat="1" applyFont="1" applyFill="1" applyBorder="1" applyAlignment="1">
      <alignment vertical="center"/>
      <protection/>
    </xf>
    <xf numFmtId="187" fontId="0" fillId="33" borderId="81" xfId="62" applyNumberFormat="1" applyFont="1" applyFill="1" applyBorder="1" applyAlignment="1">
      <alignment vertical="center"/>
      <protection/>
    </xf>
    <xf numFmtId="188" fontId="0" fillId="33" borderId="0" xfId="62" applyNumberFormat="1" applyFont="1" applyFill="1" applyBorder="1" applyAlignment="1">
      <alignment vertical="center"/>
      <protection/>
    </xf>
    <xf numFmtId="187" fontId="0" fillId="33" borderId="76" xfId="62" applyNumberFormat="1" applyFont="1" applyFill="1" applyBorder="1" applyAlignment="1">
      <alignment vertical="center"/>
      <protection/>
    </xf>
    <xf numFmtId="188" fontId="0" fillId="33" borderId="21" xfId="62" applyNumberFormat="1" applyFont="1" applyFill="1" applyBorder="1" applyAlignment="1">
      <alignment vertical="center"/>
      <protection/>
    </xf>
    <xf numFmtId="181" fontId="0" fillId="33" borderId="20" xfId="62" applyNumberFormat="1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188" fontId="0" fillId="33" borderId="52" xfId="62" applyNumberFormat="1" applyFont="1" applyFill="1" applyBorder="1" applyAlignment="1">
      <alignment vertical="center"/>
      <protection/>
    </xf>
    <xf numFmtId="181" fontId="0" fillId="33" borderId="31" xfId="62" applyNumberFormat="1" applyFont="1" applyFill="1" applyBorder="1" applyAlignment="1">
      <alignment vertical="center"/>
      <protection/>
    </xf>
    <xf numFmtId="187" fontId="0" fillId="33" borderId="54" xfId="62" applyNumberFormat="1" applyFont="1" applyFill="1" applyBorder="1" applyAlignment="1">
      <alignment vertical="center"/>
      <protection/>
    </xf>
    <xf numFmtId="188" fontId="0" fillId="33" borderId="55" xfId="62" applyNumberFormat="1" applyFont="1" applyFill="1" applyBorder="1" applyAlignment="1">
      <alignment vertical="center"/>
      <protection/>
    </xf>
    <xf numFmtId="181" fontId="0" fillId="33" borderId="57" xfId="62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5" xfId="62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62" applyFont="1" applyFill="1" applyBorder="1" applyAlignment="1">
      <alignment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81" fontId="0" fillId="33" borderId="26" xfId="62" applyNumberFormat="1" applyFont="1" applyFill="1" applyBorder="1" applyAlignment="1">
      <alignment vertical="center"/>
      <protection/>
    </xf>
    <xf numFmtId="0" fontId="0" fillId="0" borderId="47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61" xfId="62" applyFont="1" applyFill="1" applyBorder="1" applyAlignment="1">
      <alignment vertical="center"/>
      <protection/>
    </xf>
    <xf numFmtId="0" fontId="0" fillId="0" borderId="62" xfId="0" applyFont="1" applyFill="1" applyBorder="1" applyAlignment="1">
      <alignment horizontal="center" vertical="center"/>
    </xf>
    <xf numFmtId="187" fontId="0" fillId="33" borderId="74" xfId="62" applyNumberFormat="1" applyFont="1" applyFill="1" applyBorder="1" applyAlignment="1" quotePrefix="1">
      <alignment vertical="center"/>
      <protection/>
    </xf>
    <xf numFmtId="0" fontId="0" fillId="0" borderId="32" xfId="0" applyFont="1" applyFill="1" applyBorder="1" applyAlignment="1">
      <alignment horizontal="center" vertical="center"/>
    </xf>
    <xf numFmtId="181" fontId="0" fillId="33" borderId="25" xfId="62" applyNumberFormat="1" applyFont="1" applyFill="1" applyBorder="1" applyAlignment="1">
      <alignment vertical="center"/>
      <protection/>
    </xf>
    <xf numFmtId="181" fontId="0" fillId="33" borderId="51" xfId="62" applyNumberFormat="1" applyFont="1" applyFill="1" applyBorder="1" applyAlignment="1">
      <alignment vertical="center"/>
      <protection/>
    </xf>
    <xf numFmtId="185" fontId="0" fillId="0" borderId="83" xfId="61" applyNumberFormat="1" applyFont="1" applyFill="1" applyBorder="1" applyAlignment="1">
      <alignment vertical="center"/>
      <protection/>
    </xf>
    <xf numFmtId="0" fontId="1" fillId="0" borderId="84" xfId="60" applyFont="1" applyFill="1" applyBorder="1" applyAlignment="1">
      <alignment vertical="center" wrapText="1"/>
      <protection/>
    </xf>
    <xf numFmtId="0" fontId="1" fillId="33" borderId="85" xfId="60" applyFont="1" applyFill="1" applyBorder="1" applyAlignment="1">
      <alignment vertical="center" wrapText="1"/>
      <protection/>
    </xf>
    <xf numFmtId="0" fontId="1" fillId="33" borderId="86" xfId="60" applyFont="1" applyFill="1" applyBorder="1" applyAlignment="1">
      <alignment vertical="center" wrapText="1"/>
      <protection/>
    </xf>
    <xf numFmtId="0" fontId="1" fillId="33" borderId="87" xfId="60" applyFont="1" applyFill="1" applyBorder="1" applyAlignment="1">
      <alignment horizontal="center" vertical="center" shrinkToFit="1"/>
      <protection/>
    </xf>
    <xf numFmtId="0" fontId="1" fillId="0" borderId="84" xfId="60" applyFont="1" applyFill="1" applyBorder="1" applyAlignment="1">
      <alignment horizontal="left" vertical="center" wrapText="1"/>
      <protection/>
    </xf>
    <xf numFmtId="187" fontId="0" fillId="33" borderId="77" xfId="61" applyNumberFormat="1" applyFont="1" applyFill="1" applyBorder="1" applyAlignment="1">
      <alignment vertical="center"/>
      <protection/>
    </xf>
    <xf numFmtId="188" fontId="0" fillId="33" borderId="32" xfId="61" applyNumberFormat="1" applyFont="1" applyFill="1" applyBorder="1" applyAlignment="1">
      <alignment vertical="center"/>
      <protection/>
    </xf>
    <xf numFmtId="0" fontId="0" fillId="0" borderId="88" xfId="0" applyFont="1" applyFill="1" applyBorder="1" applyAlignment="1">
      <alignment vertical="center"/>
    </xf>
    <xf numFmtId="0" fontId="4" fillId="0" borderId="0" xfId="61" applyFont="1" applyFill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33" borderId="8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/>
    </xf>
    <xf numFmtId="181" fontId="0" fillId="34" borderId="14" xfId="61" applyNumberFormat="1" applyFont="1" applyFill="1" applyBorder="1" applyAlignment="1">
      <alignment vertical="center"/>
      <protection/>
    </xf>
    <xf numFmtId="181" fontId="0" fillId="34" borderId="18" xfId="61" applyNumberFormat="1" applyFont="1" applyFill="1" applyBorder="1" applyAlignment="1">
      <alignment vertical="center"/>
      <protection/>
    </xf>
    <xf numFmtId="181" fontId="0" fillId="34" borderId="31" xfId="61" applyNumberFormat="1" applyFont="1" applyFill="1" applyBorder="1" applyAlignment="1">
      <alignment vertical="center"/>
      <protection/>
    </xf>
    <xf numFmtId="181" fontId="0" fillId="34" borderId="20" xfId="61" applyNumberFormat="1" applyFont="1" applyFill="1" applyBorder="1" applyAlignment="1">
      <alignment vertical="center"/>
      <protection/>
    </xf>
    <xf numFmtId="181" fontId="0" fillId="0" borderId="91" xfId="61" applyNumberFormat="1" applyFont="1" applyFill="1" applyBorder="1" applyAlignment="1">
      <alignment vertical="center"/>
      <protection/>
    </xf>
    <xf numFmtId="181" fontId="0" fillId="0" borderId="92" xfId="61" applyNumberFormat="1" applyFont="1" applyFill="1" applyBorder="1" applyAlignment="1">
      <alignment vertical="center"/>
      <protection/>
    </xf>
    <xf numFmtId="181" fontId="0" fillId="0" borderId="59" xfId="61" applyNumberFormat="1" applyFont="1" applyFill="1" applyBorder="1" applyAlignment="1">
      <alignment vertical="center"/>
      <protection/>
    </xf>
    <xf numFmtId="181" fontId="0" fillId="0" borderId="93" xfId="61" applyNumberFormat="1" applyFont="1" applyFill="1" applyBorder="1" applyAlignment="1">
      <alignment vertical="center"/>
      <protection/>
    </xf>
    <xf numFmtId="185" fontId="0" fillId="0" borderId="27" xfId="61" applyNumberFormat="1" applyFont="1" applyFill="1" applyBorder="1" applyAlignment="1">
      <alignment vertical="center"/>
      <protection/>
    </xf>
    <xf numFmtId="181" fontId="0" fillId="34" borderId="26" xfId="61" applyNumberFormat="1" applyFont="1" applyFill="1" applyBorder="1" applyAlignment="1">
      <alignment horizontal="right" vertical="center"/>
      <protection/>
    </xf>
    <xf numFmtId="181" fontId="0" fillId="0" borderId="94" xfId="61" applyNumberFormat="1" applyFont="1" applyFill="1" applyBorder="1" applyAlignment="1">
      <alignment vertical="center"/>
      <protection/>
    </xf>
    <xf numFmtId="181" fontId="0" fillId="0" borderId="95" xfId="61" applyNumberFormat="1" applyFont="1" applyFill="1" applyBorder="1" applyAlignment="1">
      <alignment vertical="center"/>
      <protection/>
    </xf>
    <xf numFmtId="181" fontId="0" fillId="0" borderId="96" xfId="61" applyNumberFormat="1" applyFont="1" applyFill="1" applyBorder="1" applyAlignment="1">
      <alignment vertical="center"/>
      <protection/>
    </xf>
    <xf numFmtId="181" fontId="0" fillId="0" borderId="97" xfId="61" applyNumberFormat="1" applyFont="1" applyFill="1" applyBorder="1" applyAlignment="1">
      <alignment vertical="center"/>
      <protection/>
    </xf>
    <xf numFmtId="181" fontId="0" fillId="34" borderId="23" xfId="61" applyNumberFormat="1" applyFont="1" applyFill="1" applyBorder="1" applyAlignment="1">
      <alignment vertical="center"/>
      <protection/>
    </xf>
    <xf numFmtId="181" fontId="0" fillId="34" borderId="51" xfId="61" applyNumberFormat="1" applyFont="1" applyFill="1" applyBorder="1" applyAlignment="1">
      <alignment vertical="center"/>
      <protection/>
    </xf>
    <xf numFmtId="181" fontId="0" fillId="34" borderId="57" xfId="61" applyNumberFormat="1" applyFont="1" applyFill="1" applyBorder="1" applyAlignment="1">
      <alignment vertical="center"/>
      <protection/>
    </xf>
    <xf numFmtId="181" fontId="0" fillId="34" borderId="22" xfId="61" applyNumberFormat="1" applyFont="1" applyFill="1" applyBorder="1" applyAlignment="1">
      <alignment vertical="center"/>
      <protection/>
    </xf>
    <xf numFmtId="181" fontId="0" fillId="33" borderId="18" xfId="6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 vertical="center"/>
    </xf>
    <xf numFmtId="191" fontId="0" fillId="33" borderId="98" xfId="62" applyNumberFormat="1" applyFont="1" applyFill="1" applyBorder="1" applyAlignment="1">
      <alignment horizontal="center" vertical="center"/>
      <protection/>
    </xf>
    <xf numFmtId="191" fontId="0" fillId="33" borderId="99" xfId="62" applyNumberFormat="1" applyFont="1" applyFill="1" applyBorder="1" applyAlignment="1">
      <alignment horizontal="center" vertical="center"/>
      <protection/>
    </xf>
    <xf numFmtId="191" fontId="0" fillId="33" borderId="100" xfId="62" applyNumberFormat="1" applyFont="1" applyFill="1" applyBorder="1" applyAlignment="1">
      <alignment horizontal="center" vertical="center"/>
      <protection/>
    </xf>
    <xf numFmtId="191" fontId="0" fillId="33" borderId="101" xfId="6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180" fontId="0" fillId="33" borderId="54" xfId="62" applyNumberFormat="1" applyFont="1" applyFill="1" applyBorder="1" applyAlignment="1">
      <alignment horizontal="center" vertical="center"/>
      <protection/>
    </xf>
    <xf numFmtId="180" fontId="0" fillId="33" borderId="82" xfId="62" applyNumberFormat="1" applyFont="1" applyFill="1" applyBorder="1" applyAlignment="1">
      <alignment horizontal="center" vertical="center"/>
      <protection/>
    </xf>
    <xf numFmtId="180" fontId="0" fillId="33" borderId="75" xfId="62" applyNumberFormat="1" applyFont="1" applyFill="1" applyBorder="1" applyAlignment="1">
      <alignment horizontal="center" vertical="center"/>
      <protection/>
    </xf>
    <xf numFmtId="180" fontId="0" fillId="33" borderId="26" xfId="62" applyNumberFormat="1" applyFont="1" applyFill="1" applyBorder="1" applyAlignment="1">
      <alignment horizontal="center" vertical="center"/>
      <protection/>
    </xf>
    <xf numFmtId="191" fontId="0" fillId="33" borderId="102" xfId="62" applyNumberFormat="1" applyFont="1" applyFill="1" applyBorder="1" applyAlignment="1">
      <alignment horizontal="center" vertical="center"/>
      <protection/>
    </xf>
    <xf numFmtId="191" fontId="0" fillId="33" borderId="103" xfId="62" applyNumberFormat="1" applyFont="1" applyFill="1" applyBorder="1" applyAlignment="1">
      <alignment horizontal="center" vertical="center"/>
      <protection/>
    </xf>
    <xf numFmtId="0" fontId="4" fillId="33" borderId="0" xfId="62" applyFont="1" applyFill="1" applyBorder="1" applyAlignment="1">
      <alignment vertical="center"/>
      <protection/>
    </xf>
    <xf numFmtId="0" fontId="0" fillId="0" borderId="104" xfId="62" applyFont="1" applyFill="1" applyBorder="1" applyAlignment="1">
      <alignment horizontal="center" vertical="center"/>
      <protection/>
    </xf>
    <xf numFmtId="0" fontId="0" fillId="0" borderId="105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88" xfId="0" applyFont="1" applyFill="1" applyBorder="1" applyAlignment="1">
      <alignment horizontal="right" vertical="center"/>
    </xf>
    <xf numFmtId="0" fontId="0" fillId="0" borderId="63" xfId="62" applyFont="1" applyFill="1" applyBorder="1" applyAlignment="1">
      <alignment horizontal="center" vertical="center"/>
      <protection/>
    </xf>
    <xf numFmtId="0" fontId="0" fillId="0" borderId="106" xfId="62" applyFont="1" applyFill="1" applyBorder="1" applyAlignment="1">
      <alignment horizontal="center" vertical="center"/>
      <protection/>
    </xf>
    <xf numFmtId="0" fontId="0" fillId="0" borderId="107" xfId="62" applyFont="1" applyFill="1" applyBorder="1" applyAlignment="1">
      <alignment horizontal="center" vertical="center"/>
      <protection/>
    </xf>
    <xf numFmtId="180" fontId="0" fillId="33" borderId="108" xfId="62" applyNumberFormat="1" applyFont="1" applyFill="1" applyBorder="1" applyAlignment="1">
      <alignment horizontal="center" vertical="center"/>
      <protection/>
    </xf>
    <xf numFmtId="180" fontId="0" fillId="33" borderId="61" xfId="62" applyNumberFormat="1" applyFont="1" applyFill="1" applyBorder="1" applyAlignment="1">
      <alignment horizontal="center" vertical="center"/>
      <protection/>
    </xf>
    <xf numFmtId="191" fontId="0" fillId="33" borderId="102" xfId="61" applyNumberFormat="1" applyFont="1" applyFill="1" applyBorder="1" applyAlignment="1">
      <alignment horizontal="center" vertical="center"/>
      <protection/>
    </xf>
    <xf numFmtId="191" fontId="0" fillId="33" borderId="103" xfId="61" applyNumberFormat="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0" fontId="0" fillId="0" borderId="63" xfId="61" applyFont="1" applyFill="1" applyBorder="1" applyAlignment="1">
      <alignment horizontal="center" vertical="center"/>
      <protection/>
    </xf>
    <xf numFmtId="0" fontId="0" fillId="0" borderId="106" xfId="61" applyFont="1" applyFill="1" applyBorder="1" applyAlignment="1">
      <alignment horizontal="center" vertical="center"/>
      <protection/>
    </xf>
    <xf numFmtId="0" fontId="0" fillId="0" borderId="107" xfId="61" applyFont="1" applyFill="1" applyBorder="1" applyAlignment="1">
      <alignment horizontal="center" vertical="center"/>
      <protection/>
    </xf>
    <xf numFmtId="0" fontId="0" fillId="0" borderId="104" xfId="61" applyFont="1" applyFill="1" applyBorder="1" applyAlignment="1">
      <alignment horizontal="center" vertical="center"/>
      <protection/>
    </xf>
    <xf numFmtId="0" fontId="0" fillId="0" borderId="105" xfId="61" applyFont="1" applyFill="1" applyBorder="1" applyAlignment="1">
      <alignment horizontal="center" vertical="center"/>
      <protection/>
    </xf>
    <xf numFmtId="191" fontId="0" fillId="33" borderId="98" xfId="61" applyNumberFormat="1" applyFont="1" applyFill="1" applyBorder="1" applyAlignment="1">
      <alignment horizontal="center" vertical="center"/>
      <protection/>
    </xf>
    <xf numFmtId="191" fontId="0" fillId="33" borderId="99" xfId="61" applyNumberFormat="1" applyFont="1" applyFill="1" applyBorder="1" applyAlignment="1">
      <alignment horizontal="center" vertical="center"/>
      <protection/>
    </xf>
    <xf numFmtId="191" fontId="0" fillId="33" borderId="100" xfId="61" applyNumberFormat="1" applyFont="1" applyFill="1" applyBorder="1" applyAlignment="1">
      <alignment horizontal="center" vertical="center"/>
      <protection/>
    </xf>
    <xf numFmtId="191" fontId="0" fillId="33" borderId="101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178" fontId="0" fillId="33" borderId="75" xfId="62" applyNumberFormat="1" applyFont="1" applyFill="1" applyBorder="1" applyAlignment="1">
      <alignment horizontal="center" vertical="center"/>
      <protection/>
    </xf>
    <xf numFmtId="178" fontId="0" fillId="33" borderId="26" xfId="62" applyNumberFormat="1" applyFont="1" applyFill="1" applyBorder="1" applyAlignment="1">
      <alignment horizontal="center" vertical="center"/>
      <protection/>
    </xf>
    <xf numFmtId="178" fontId="0" fillId="33" borderId="102" xfId="62" applyNumberFormat="1" applyFont="1" applyFill="1" applyBorder="1" applyAlignment="1">
      <alignment vertical="center"/>
      <protection/>
    </xf>
    <xf numFmtId="178" fontId="0" fillId="33" borderId="103" xfId="62" applyNumberFormat="1" applyFont="1" applyFill="1" applyBorder="1" applyAlignment="1">
      <alignment vertical="center"/>
      <protection/>
    </xf>
    <xf numFmtId="178" fontId="0" fillId="33" borderId="100" xfId="62" applyNumberFormat="1" applyFont="1" applyFill="1" applyBorder="1" applyAlignment="1">
      <alignment vertical="center"/>
      <protection/>
    </xf>
    <xf numFmtId="178" fontId="0" fillId="33" borderId="101" xfId="62" applyNumberFormat="1" applyFont="1" applyFill="1" applyBorder="1" applyAlignment="1">
      <alignment vertical="center"/>
      <protection/>
    </xf>
    <xf numFmtId="190" fontId="0" fillId="33" borderId="75" xfId="62" applyNumberFormat="1" applyFont="1" applyFill="1" applyBorder="1" applyAlignment="1">
      <alignment horizontal="center" vertical="center"/>
      <protection/>
    </xf>
    <xf numFmtId="190" fontId="0" fillId="33" borderId="26" xfId="62" applyNumberFormat="1" applyFont="1" applyFill="1" applyBorder="1" applyAlignment="1">
      <alignment horizontal="center" vertical="center"/>
      <protection/>
    </xf>
    <xf numFmtId="178" fontId="0" fillId="33" borderId="102" xfId="61" applyNumberFormat="1" applyFont="1" applyFill="1" applyBorder="1" applyAlignment="1">
      <alignment vertical="center"/>
      <protection/>
    </xf>
    <xf numFmtId="178" fontId="0" fillId="33" borderId="103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機械ﾏｽﾀｰ" xfId="60"/>
    <cellStyle name="標準_長野除雪延長内訳（修正）" xfId="61"/>
    <cellStyle name="標準_長野除雪延長内訳（修正）_除雪委託費の積算（ひな形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0</xdr:rowOff>
    </xdr:from>
    <xdr:ext cx="1333500" cy="381000"/>
    <xdr:sp>
      <xdr:nvSpPr>
        <xdr:cNvPr id="1" name="Text Box 1"/>
        <xdr:cNvSpPr txBox="1">
          <a:spLocks noChangeArrowheads="1"/>
        </xdr:cNvSpPr>
      </xdr:nvSpPr>
      <xdr:spPr>
        <a:xfrm>
          <a:off x="8420100" y="0"/>
          <a:ext cx="1333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（記入例）</a:t>
          </a:r>
        </a:p>
      </xdr:txBody>
    </xdr:sp>
    <xdr:clientData/>
  </xdr:oneCellAnchor>
  <xdr:twoCellAnchor>
    <xdr:from>
      <xdr:col>2</xdr:col>
      <xdr:colOff>190500</xdr:colOff>
      <xdr:row>9</xdr:row>
      <xdr:rowOff>57150</xdr:rowOff>
    </xdr:from>
    <xdr:to>
      <xdr:col>6</xdr:col>
      <xdr:colOff>504825</xdr:colOff>
      <xdr:row>11</xdr:row>
      <xdr:rowOff>104775</xdr:rowOff>
    </xdr:to>
    <xdr:sp>
      <xdr:nvSpPr>
        <xdr:cNvPr id="2" name="AutoShape 7"/>
        <xdr:cNvSpPr>
          <a:spLocks/>
        </xdr:cNvSpPr>
      </xdr:nvSpPr>
      <xdr:spPr>
        <a:xfrm>
          <a:off x="923925" y="2200275"/>
          <a:ext cx="3771900" cy="466725"/>
        </a:xfrm>
        <a:prstGeom prst="wedgeRectCallout">
          <a:avLst>
            <a:gd name="adj1" fmla="val -57370"/>
            <a:gd name="adj2" fmla="val -111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の道路種別毎に内訳書を作成してください。</a:t>
          </a:r>
        </a:p>
      </xdr:txBody>
    </xdr:sp>
    <xdr:clientData/>
  </xdr:twoCellAnchor>
  <xdr:twoCellAnchor>
    <xdr:from>
      <xdr:col>11</xdr:col>
      <xdr:colOff>114300</xdr:colOff>
      <xdr:row>4</xdr:row>
      <xdr:rowOff>142875</xdr:rowOff>
    </xdr:from>
    <xdr:to>
      <xdr:col>11</xdr:col>
      <xdr:colOff>1257300</xdr:colOff>
      <xdr:row>5</xdr:row>
      <xdr:rowOff>209550</xdr:rowOff>
    </xdr:to>
    <xdr:sp>
      <xdr:nvSpPr>
        <xdr:cNvPr id="3" name="AutoShape 7"/>
        <xdr:cNvSpPr>
          <a:spLocks/>
        </xdr:cNvSpPr>
      </xdr:nvSpPr>
      <xdr:spPr>
        <a:xfrm>
          <a:off x="8191500" y="1123950"/>
          <a:ext cx="1143000" cy="285750"/>
        </a:xfrm>
        <a:prstGeom prst="wedgeRectCallout">
          <a:avLst>
            <a:gd name="adj1" fmla="val -83319"/>
            <a:gd name="adj2" fmla="val 112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税込み単価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21</xdr:col>
      <xdr:colOff>200025</xdr:colOff>
      <xdr:row>10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0677525" y="1933575"/>
          <a:ext cx="2943225" cy="609600"/>
        </a:xfrm>
        <a:prstGeom prst="rect">
          <a:avLst/>
        </a:prstGeom>
        <a:solidFill>
          <a:srgbClr val="66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水色のセルに入力願います</a:t>
          </a:r>
        </a:p>
      </xdr:txBody>
    </xdr:sp>
    <xdr:clientData/>
  </xdr:twoCellAnchor>
  <xdr:twoCellAnchor>
    <xdr:from>
      <xdr:col>11</xdr:col>
      <xdr:colOff>542925</xdr:colOff>
      <xdr:row>10</xdr:row>
      <xdr:rowOff>200025</xdr:rowOff>
    </xdr:from>
    <xdr:to>
      <xdr:col>13</xdr:col>
      <xdr:colOff>161925</xdr:colOff>
      <xdr:row>12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8620125" y="2552700"/>
          <a:ext cx="1143000" cy="276225"/>
        </a:xfrm>
        <a:prstGeom prst="wedgeRectCallout">
          <a:avLst>
            <a:gd name="adj1" fmla="val -13319"/>
            <a:gd name="adj2" fmla="val 49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円未満切り捨て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31</xdr:row>
      <xdr:rowOff>9525</xdr:rowOff>
    </xdr:from>
    <xdr:to>
      <xdr:col>6</xdr:col>
      <xdr:colOff>676275</xdr:colOff>
      <xdr:row>33</xdr:row>
      <xdr:rowOff>314325</xdr:rowOff>
    </xdr:to>
    <xdr:sp>
      <xdr:nvSpPr>
        <xdr:cNvPr id="1" name="AutoShape 2"/>
        <xdr:cNvSpPr>
          <a:spLocks/>
        </xdr:cNvSpPr>
      </xdr:nvSpPr>
      <xdr:spPr>
        <a:xfrm>
          <a:off x="4714875" y="6800850"/>
          <a:ext cx="762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295275</xdr:colOff>
      <xdr:row>0</xdr:row>
      <xdr:rowOff>38100</xdr:rowOff>
    </xdr:from>
    <xdr:ext cx="1333500" cy="381000"/>
    <xdr:sp>
      <xdr:nvSpPr>
        <xdr:cNvPr id="1" name="Text Box 1"/>
        <xdr:cNvSpPr txBox="1">
          <a:spLocks noChangeArrowheads="1"/>
        </xdr:cNvSpPr>
      </xdr:nvSpPr>
      <xdr:spPr>
        <a:xfrm>
          <a:off x="8296275" y="38100"/>
          <a:ext cx="1333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（記入例）</a:t>
          </a:r>
        </a:p>
      </xdr:txBody>
    </xdr:sp>
    <xdr:clientData/>
  </xdr:oneCellAnchor>
  <xdr:twoCellAnchor>
    <xdr:from>
      <xdr:col>6</xdr:col>
      <xdr:colOff>600075</xdr:colOff>
      <xdr:row>38</xdr:row>
      <xdr:rowOff>9525</xdr:rowOff>
    </xdr:from>
    <xdr:to>
      <xdr:col>6</xdr:col>
      <xdr:colOff>676275</xdr:colOff>
      <xdr:row>40</xdr:row>
      <xdr:rowOff>314325</xdr:rowOff>
    </xdr:to>
    <xdr:sp>
      <xdr:nvSpPr>
        <xdr:cNvPr id="2" name="AutoShape 7"/>
        <xdr:cNvSpPr>
          <a:spLocks/>
        </xdr:cNvSpPr>
      </xdr:nvSpPr>
      <xdr:spPr>
        <a:xfrm>
          <a:off x="4714875" y="7848600"/>
          <a:ext cx="762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38</xdr:row>
      <xdr:rowOff>9525</xdr:rowOff>
    </xdr:from>
    <xdr:to>
      <xdr:col>6</xdr:col>
      <xdr:colOff>676275</xdr:colOff>
      <xdr:row>40</xdr:row>
      <xdr:rowOff>314325</xdr:rowOff>
    </xdr:to>
    <xdr:sp>
      <xdr:nvSpPr>
        <xdr:cNvPr id="3" name="AutoShape 8"/>
        <xdr:cNvSpPr>
          <a:spLocks/>
        </xdr:cNvSpPr>
      </xdr:nvSpPr>
      <xdr:spPr>
        <a:xfrm>
          <a:off x="4714875" y="7848600"/>
          <a:ext cx="762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76200</xdr:rowOff>
    </xdr:from>
    <xdr:to>
      <xdr:col>6</xdr:col>
      <xdr:colOff>523875</xdr:colOff>
      <xdr:row>11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857250" y="2219325"/>
          <a:ext cx="3781425" cy="466725"/>
        </a:xfrm>
        <a:prstGeom prst="wedgeRectCallout">
          <a:avLst>
            <a:gd name="adj1" fmla="val -55023"/>
            <a:gd name="adj2" fmla="val -122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諏訪市、茅野市、下諏訪町は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の道路種別毎に内訳書を作成してください。</a:t>
          </a:r>
        </a:p>
      </xdr:txBody>
    </xdr:sp>
    <xdr:clientData/>
  </xdr:twoCellAnchor>
  <xdr:twoCellAnchor>
    <xdr:from>
      <xdr:col>11</xdr:col>
      <xdr:colOff>38100</xdr:colOff>
      <xdr:row>4</xdr:row>
      <xdr:rowOff>114300</xdr:rowOff>
    </xdr:from>
    <xdr:to>
      <xdr:col>11</xdr:col>
      <xdr:colOff>1181100</xdr:colOff>
      <xdr:row>5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8039100" y="1095375"/>
          <a:ext cx="1143000" cy="285750"/>
        </a:xfrm>
        <a:prstGeom prst="wedgeRectCallout">
          <a:avLst>
            <a:gd name="adj1" fmla="val -61097"/>
            <a:gd name="adj2" fmla="val 153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税込み単価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21</xdr:col>
      <xdr:colOff>200025</xdr:colOff>
      <xdr:row>8</xdr:row>
      <xdr:rowOff>104775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0601325" y="1419225"/>
          <a:ext cx="2943225" cy="619125"/>
        </a:xfrm>
        <a:prstGeom prst="rect">
          <a:avLst/>
        </a:prstGeom>
        <a:solidFill>
          <a:srgbClr val="66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水色のセルに入力願います</a:t>
          </a:r>
        </a:p>
      </xdr:txBody>
    </xdr:sp>
    <xdr:clientData/>
  </xdr:twoCellAnchor>
  <xdr:twoCellAnchor>
    <xdr:from>
      <xdr:col>11</xdr:col>
      <xdr:colOff>371475</xdr:colOff>
      <xdr:row>11</xdr:row>
      <xdr:rowOff>9525</xdr:rowOff>
    </xdr:from>
    <xdr:to>
      <xdr:col>12</xdr:col>
      <xdr:colOff>238125</xdr:colOff>
      <xdr:row>12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8372475" y="2571750"/>
          <a:ext cx="1133475" cy="276225"/>
        </a:xfrm>
        <a:prstGeom prst="wedgeRectCallout">
          <a:avLst>
            <a:gd name="adj1" fmla="val -13319"/>
            <a:gd name="adj2" fmla="val 49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PageLayoutView="0" workbookViewId="0" topLeftCell="A1">
      <selection activeCell="I22" sqref="I22:J22"/>
    </sheetView>
  </sheetViews>
  <sheetFormatPr defaultColWidth="9.00390625" defaultRowHeight="13.5"/>
  <cols>
    <col min="1" max="1" width="0.6171875" style="134" customWidth="1"/>
    <col min="2" max="2" width="9.00390625" style="134" bestFit="1" customWidth="1"/>
    <col min="3" max="3" width="13.625" style="134" bestFit="1" customWidth="1"/>
    <col min="4" max="4" width="10.00390625" style="134" bestFit="1" customWidth="1"/>
    <col min="5" max="5" width="12.625" style="134" customWidth="1"/>
    <col min="6" max="7" width="9.125" style="134" customWidth="1"/>
    <col min="8" max="8" width="11.00390625" style="135" bestFit="1" customWidth="1"/>
    <col min="9" max="9" width="8.625" style="134" customWidth="1"/>
    <col min="10" max="10" width="5.625" style="134" customWidth="1"/>
    <col min="11" max="12" width="16.625" style="134" customWidth="1"/>
    <col min="13" max="13" width="3.375" style="135" bestFit="1" customWidth="1"/>
    <col min="14" max="14" width="5.125" style="134" customWidth="1"/>
    <col min="15" max="15" width="9.00390625" style="134" customWidth="1"/>
    <col min="16" max="16" width="9.125" style="134" hidden="1" customWidth="1"/>
    <col min="17" max="17" width="24.50390625" style="134" hidden="1" customWidth="1"/>
    <col min="18" max="16384" width="9.00390625" style="134" customWidth="1"/>
  </cols>
  <sheetData>
    <row r="1" spans="2:14" ht="28.5">
      <c r="B1" s="232" t="s">
        <v>66</v>
      </c>
      <c r="C1" s="232"/>
      <c r="D1" s="232"/>
      <c r="E1" s="232"/>
      <c r="F1" s="232"/>
      <c r="G1" s="232"/>
      <c r="H1" s="232"/>
      <c r="I1" s="232"/>
      <c r="J1" s="207">
        <v>1</v>
      </c>
      <c r="K1" s="206" t="s">
        <v>67</v>
      </c>
      <c r="L1" s="205"/>
      <c r="M1" s="205"/>
      <c r="N1" s="205"/>
    </row>
    <row r="2" spans="11:14" ht="13.5" customHeight="1">
      <c r="K2" s="248" t="s">
        <v>68</v>
      </c>
      <c r="L2" s="237" t="str">
        <f>INDEX(Q4:Q15,J1,1)</f>
        <v>12月1日～12月10日</v>
      </c>
      <c r="M2" s="237"/>
      <c r="N2" s="237"/>
    </row>
    <row r="3" spans="2:14" ht="18" customHeight="1" thickBot="1">
      <c r="B3" s="203"/>
      <c r="C3" s="203"/>
      <c r="D3" s="203"/>
      <c r="E3" s="203"/>
      <c r="F3" s="203"/>
      <c r="K3" s="249"/>
      <c r="L3" s="238"/>
      <c r="M3" s="238"/>
      <c r="N3" s="238"/>
    </row>
    <row r="4" spans="2:17" s="2" customFormat="1" ht="17.25">
      <c r="B4" s="41"/>
      <c r="C4" s="42" t="s">
        <v>0</v>
      </c>
      <c r="D4" s="43" t="s">
        <v>62</v>
      </c>
      <c r="E4" s="87"/>
      <c r="F4" s="42"/>
      <c r="G4" s="42"/>
      <c r="H4" s="43"/>
      <c r="I4" s="42"/>
      <c r="J4" s="42"/>
      <c r="K4" s="42"/>
      <c r="L4" s="42"/>
      <c r="M4" s="43"/>
      <c r="N4" s="44"/>
      <c r="P4" s="2" t="s">
        <v>81</v>
      </c>
      <c r="Q4" s="204" t="s">
        <v>69</v>
      </c>
    </row>
    <row r="5" spans="2:17" s="141" customFormat="1" ht="17.25">
      <c r="B5" s="136"/>
      <c r="C5" s="137" t="s">
        <v>1</v>
      </c>
      <c r="D5" s="138" t="s">
        <v>2</v>
      </c>
      <c r="E5" s="139"/>
      <c r="F5" s="137"/>
      <c r="G5" s="140"/>
      <c r="H5" s="137" t="s">
        <v>3</v>
      </c>
      <c r="I5" s="137" t="s">
        <v>23</v>
      </c>
      <c r="K5" s="245"/>
      <c r="L5" s="245"/>
      <c r="M5" s="245"/>
      <c r="N5" s="142"/>
      <c r="P5" s="2" t="s">
        <v>82</v>
      </c>
      <c r="Q5" s="204" t="s">
        <v>70</v>
      </c>
    </row>
    <row r="6" spans="2:17" s="141" customFormat="1" ht="17.25">
      <c r="B6" s="143"/>
      <c r="C6" s="144" t="s">
        <v>4</v>
      </c>
      <c r="D6" s="145" t="s">
        <v>5</v>
      </c>
      <c r="E6" s="146"/>
      <c r="F6" s="144"/>
      <c r="G6" s="144"/>
      <c r="H6" s="145"/>
      <c r="I6" s="145"/>
      <c r="J6" s="145"/>
      <c r="K6" s="145"/>
      <c r="L6" s="145"/>
      <c r="M6" s="145"/>
      <c r="N6" s="147"/>
      <c r="P6" s="2" t="s">
        <v>83</v>
      </c>
      <c r="Q6" s="204" t="s">
        <v>71</v>
      </c>
    </row>
    <row r="7" spans="2:17" s="153" customFormat="1" ht="24" customHeight="1" thickBot="1">
      <c r="B7" s="148"/>
      <c r="C7" s="149" t="s">
        <v>6</v>
      </c>
      <c r="D7" s="150" t="s">
        <v>7</v>
      </c>
      <c r="E7" s="150" t="s">
        <v>8</v>
      </c>
      <c r="F7" s="151" t="s">
        <v>18</v>
      </c>
      <c r="G7" s="151" t="s">
        <v>19</v>
      </c>
      <c r="H7" s="150" t="s">
        <v>9</v>
      </c>
      <c r="I7" s="251" t="s">
        <v>10</v>
      </c>
      <c r="J7" s="252"/>
      <c r="K7" s="150" t="s">
        <v>11</v>
      </c>
      <c r="L7" s="152" t="s">
        <v>12</v>
      </c>
      <c r="M7" s="246" t="s">
        <v>14</v>
      </c>
      <c r="N7" s="247"/>
      <c r="P7" s="2" t="s">
        <v>84</v>
      </c>
      <c r="Q7" s="204" t="s">
        <v>72</v>
      </c>
    </row>
    <row r="8" spans="2:17" s="157" customFormat="1" ht="16.5" customHeight="1">
      <c r="B8" s="8"/>
      <c r="C8" s="102"/>
      <c r="D8" s="103"/>
      <c r="E8" s="103"/>
      <c r="F8" s="104"/>
      <c r="G8" s="104"/>
      <c r="H8" s="9" t="s">
        <v>64</v>
      </c>
      <c r="I8" s="154"/>
      <c r="J8" s="155"/>
      <c r="K8" s="213"/>
      <c r="L8" s="217">
        <f>ROUNDDOWN(K8*(I8+J8/60),0)</f>
        <v>0</v>
      </c>
      <c r="M8" s="10"/>
      <c r="N8" s="11"/>
      <c r="P8" s="2" t="s">
        <v>85</v>
      </c>
      <c r="Q8" s="204" t="s">
        <v>73</v>
      </c>
    </row>
    <row r="9" spans="2:17" s="157" customFormat="1" ht="16.5" customHeight="1">
      <c r="B9" s="13" t="s">
        <v>29</v>
      </c>
      <c r="C9" s="91"/>
      <c r="D9" s="92"/>
      <c r="E9" s="92"/>
      <c r="F9" s="93"/>
      <c r="G9" s="93"/>
      <c r="H9" s="14" t="s">
        <v>13</v>
      </c>
      <c r="I9" s="158"/>
      <c r="J9" s="159"/>
      <c r="K9" s="214"/>
      <c r="L9" s="218">
        <f>ROUNDDOWN(K9*(I9+J9/60),0)</f>
        <v>0</v>
      </c>
      <c r="M9" s="15"/>
      <c r="N9" s="221"/>
      <c r="P9" s="2" t="s">
        <v>86</v>
      </c>
      <c r="Q9" s="204" t="s">
        <v>74</v>
      </c>
    </row>
    <row r="10" spans="2:17" s="157" customFormat="1" ht="16.5" customHeight="1">
      <c r="B10" s="13"/>
      <c r="C10" s="91"/>
      <c r="D10" s="92"/>
      <c r="E10" s="92"/>
      <c r="F10" s="93"/>
      <c r="G10" s="93"/>
      <c r="H10" s="14" t="s">
        <v>65</v>
      </c>
      <c r="I10" s="158"/>
      <c r="J10" s="159"/>
      <c r="K10" s="214"/>
      <c r="L10" s="218">
        <f>ROUNDDOWN(K10*(I10+J10/60),0)</f>
        <v>0</v>
      </c>
      <c r="M10" s="15"/>
      <c r="N10" s="221"/>
      <c r="P10" s="2" t="s">
        <v>87</v>
      </c>
      <c r="Q10" s="204" t="s">
        <v>75</v>
      </c>
    </row>
    <row r="11" spans="2:17" s="157" customFormat="1" ht="16.5" customHeight="1">
      <c r="B11" s="13"/>
      <c r="C11" s="91"/>
      <c r="D11" s="92"/>
      <c r="E11" s="92"/>
      <c r="F11" s="93"/>
      <c r="G11" s="93"/>
      <c r="H11" s="70" t="s">
        <v>15</v>
      </c>
      <c r="I11" s="160"/>
      <c r="J11" s="161"/>
      <c r="K11" s="214"/>
      <c r="L11" s="218">
        <f>ROUNDDOWN(K11*(I11+J11/60),0)</f>
        <v>0</v>
      </c>
      <c r="M11" s="69"/>
      <c r="N11" s="221"/>
      <c r="P11" s="2" t="s">
        <v>88</v>
      </c>
      <c r="Q11" s="204" t="s">
        <v>76</v>
      </c>
    </row>
    <row r="12" spans="2:17" s="157" customFormat="1" ht="16.5" customHeight="1">
      <c r="B12" s="13"/>
      <c r="C12" s="98"/>
      <c r="D12" s="99"/>
      <c r="E12" s="99"/>
      <c r="F12" s="100"/>
      <c r="G12" s="100"/>
      <c r="H12" s="19"/>
      <c r="I12" s="233"/>
      <c r="J12" s="234"/>
      <c r="K12" s="228"/>
      <c r="L12" s="223"/>
      <c r="M12" s="71"/>
      <c r="N12" s="72"/>
      <c r="P12" s="2" t="s">
        <v>89</v>
      </c>
      <c r="Q12" s="204" t="s">
        <v>77</v>
      </c>
    </row>
    <row r="13" spans="2:17" s="157" customFormat="1" ht="16.5" customHeight="1">
      <c r="B13" s="13"/>
      <c r="C13" s="125"/>
      <c r="D13" s="126"/>
      <c r="E13" s="126"/>
      <c r="F13" s="127"/>
      <c r="G13" s="127"/>
      <c r="H13" s="16" t="s">
        <v>64</v>
      </c>
      <c r="I13" s="162"/>
      <c r="J13" s="163"/>
      <c r="K13" s="216"/>
      <c r="L13" s="220">
        <f>ROUNDDOWN(K13*(I13+J13/60),0)</f>
        <v>0</v>
      </c>
      <c r="M13" s="17"/>
      <c r="N13" s="23"/>
      <c r="P13" s="2" t="s">
        <v>90</v>
      </c>
      <c r="Q13" s="204" t="s">
        <v>78</v>
      </c>
    </row>
    <row r="14" spans="2:17" s="157" customFormat="1" ht="16.5" customHeight="1">
      <c r="B14" s="20"/>
      <c r="C14" s="91"/>
      <c r="D14" s="92"/>
      <c r="E14" s="92"/>
      <c r="F14" s="93"/>
      <c r="G14" s="93"/>
      <c r="H14" s="14" t="s">
        <v>13</v>
      </c>
      <c r="I14" s="158"/>
      <c r="J14" s="159"/>
      <c r="K14" s="214"/>
      <c r="L14" s="218">
        <f>ROUNDDOWN(K14*(I14+J14/60),0)</f>
        <v>0</v>
      </c>
      <c r="M14" s="15"/>
      <c r="N14" s="221"/>
      <c r="P14" s="2" t="s">
        <v>91</v>
      </c>
      <c r="Q14" s="204" t="s">
        <v>79</v>
      </c>
    </row>
    <row r="15" spans="2:17" s="157" customFormat="1" ht="16.5" customHeight="1">
      <c r="B15" s="13"/>
      <c r="C15" s="91"/>
      <c r="D15" s="92"/>
      <c r="E15" s="92"/>
      <c r="F15" s="93"/>
      <c r="G15" s="93"/>
      <c r="H15" s="18" t="s">
        <v>65</v>
      </c>
      <c r="I15" s="158"/>
      <c r="J15" s="159"/>
      <c r="K15" s="214"/>
      <c r="L15" s="218">
        <f>ROUNDDOWN(K15*(I15+J15/60),0)</f>
        <v>0</v>
      </c>
      <c r="M15" s="15"/>
      <c r="N15" s="221"/>
      <c r="P15" s="2" t="s">
        <v>92</v>
      </c>
      <c r="Q15" s="204" t="s">
        <v>80</v>
      </c>
    </row>
    <row r="16" spans="2:14" s="157" customFormat="1" ht="16.5" customHeight="1">
      <c r="B16" s="20"/>
      <c r="C16" s="91"/>
      <c r="D16" s="92"/>
      <c r="E16" s="92"/>
      <c r="F16" s="93"/>
      <c r="G16" s="93"/>
      <c r="H16" s="14" t="s">
        <v>15</v>
      </c>
      <c r="I16" s="158"/>
      <c r="J16" s="159"/>
      <c r="K16" s="214"/>
      <c r="L16" s="218">
        <f>ROUNDDOWN(K16*(I16+J16/60),0)</f>
        <v>0</v>
      </c>
      <c r="M16" s="15"/>
      <c r="N16" s="221"/>
    </row>
    <row r="17" spans="2:14" s="157" customFormat="1" ht="16.5" customHeight="1" thickBot="1">
      <c r="B17" s="20"/>
      <c r="C17" s="91"/>
      <c r="D17" s="92"/>
      <c r="E17" s="92"/>
      <c r="F17" s="93"/>
      <c r="G17" s="93"/>
      <c r="H17" s="73"/>
      <c r="I17" s="235"/>
      <c r="J17" s="236"/>
      <c r="K17" s="228"/>
      <c r="L17" s="224"/>
      <c r="M17" s="74"/>
      <c r="N17" s="195"/>
    </row>
    <row r="18" spans="2:14" s="157" customFormat="1" ht="16.5" customHeight="1" thickTop="1">
      <c r="B18" s="196"/>
      <c r="C18" s="197"/>
      <c r="D18" s="198"/>
      <c r="E18" s="198"/>
      <c r="F18" s="199"/>
      <c r="G18" s="199"/>
      <c r="H18" s="79" t="s">
        <v>64</v>
      </c>
      <c r="I18" s="168"/>
      <c r="J18" s="169"/>
      <c r="K18" s="229"/>
      <c r="L18" s="225">
        <f>ROUNDDOWN(K18*(I18+J18/60),0)</f>
        <v>0</v>
      </c>
      <c r="M18" s="77"/>
      <c r="N18" s="80"/>
    </row>
    <row r="19" spans="2:14" s="157" customFormat="1" ht="16.5" customHeight="1">
      <c r="B19" s="13" t="s">
        <v>63</v>
      </c>
      <c r="C19" s="91"/>
      <c r="D19" s="92"/>
      <c r="E19" s="92"/>
      <c r="F19" s="93"/>
      <c r="G19" s="93"/>
      <c r="H19" s="14" t="s">
        <v>13</v>
      </c>
      <c r="I19" s="158"/>
      <c r="J19" s="159"/>
      <c r="K19" s="214"/>
      <c r="L19" s="218">
        <f>ROUNDDOWN(K19*(I19+J19/60),0)</f>
        <v>0</v>
      </c>
      <c r="M19" s="15"/>
      <c r="N19" s="221"/>
    </row>
    <row r="20" spans="2:14" s="157" customFormat="1" ht="16.5" customHeight="1">
      <c r="B20" s="13"/>
      <c r="C20" s="91"/>
      <c r="D20" s="92"/>
      <c r="E20" s="92"/>
      <c r="F20" s="93"/>
      <c r="G20" s="93"/>
      <c r="H20" s="18" t="s">
        <v>65</v>
      </c>
      <c r="I20" s="158"/>
      <c r="J20" s="159"/>
      <c r="K20" s="214"/>
      <c r="L20" s="218">
        <f>ROUNDDOWN(K20*(I20+J20/60),0)</f>
        <v>0</v>
      </c>
      <c r="M20" s="15"/>
      <c r="N20" s="221"/>
    </row>
    <row r="21" spans="2:14" s="157" customFormat="1" ht="16.5" customHeight="1">
      <c r="B21" s="13"/>
      <c r="C21" s="91"/>
      <c r="D21" s="92"/>
      <c r="E21" s="92"/>
      <c r="F21" s="93"/>
      <c r="G21" s="93"/>
      <c r="H21" s="14" t="s">
        <v>15</v>
      </c>
      <c r="I21" s="158"/>
      <c r="J21" s="159"/>
      <c r="K21" s="214"/>
      <c r="L21" s="218">
        <f>ROUNDDOWN(K21*(I21+J21/60),0)</f>
        <v>0</v>
      </c>
      <c r="M21" s="15"/>
      <c r="N21" s="221"/>
    </row>
    <row r="22" spans="2:14" s="157" customFormat="1" ht="16.5" customHeight="1">
      <c r="B22" s="13"/>
      <c r="C22" s="98"/>
      <c r="D22" s="99"/>
      <c r="E22" s="99"/>
      <c r="F22" s="100"/>
      <c r="G22" s="100"/>
      <c r="H22" s="19"/>
      <c r="I22" s="233"/>
      <c r="J22" s="234"/>
      <c r="K22" s="227"/>
      <c r="L22" s="223"/>
      <c r="M22" s="71"/>
      <c r="N22" s="72"/>
    </row>
    <row r="23" spans="2:14" s="157" customFormat="1" ht="16.5" customHeight="1">
      <c r="B23" s="13"/>
      <c r="C23" s="125"/>
      <c r="D23" s="126"/>
      <c r="E23" s="126"/>
      <c r="F23" s="127"/>
      <c r="G23" s="127"/>
      <c r="H23" s="16" t="s">
        <v>64</v>
      </c>
      <c r="I23" s="162"/>
      <c r="J23" s="163"/>
      <c r="K23" s="230"/>
      <c r="L23" s="226">
        <f>ROUNDDOWN(K23*(I23+J23/60),0)</f>
        <v>0</v>
      </c>
      <c r="M23" s="17"/>
      <c r="N23" s="23"/>
    </row>
    <row r="24" spans="2:14" s="157" customFormat="1" ht="16.5" customHeight="1">
      <c r="B24" s="165"/>
      <c r="C24" s="91"/>
      <c r="D24" s="92"/>
      <c r="E24" s="92"/>
      <c r="F24" s="93"/>
      <c r="G24" s="93"/>
      <c r="H24" s="14" t="s">
        <v>13</v>
      </c>
      <c r="I24" s="158"/>
      <c r="J24" s="159"/>
      <c r="K24" s="214"/>
      <c r="L24" s="218">
        <f>ROUNDDOWN(K24*(I24+J24/60),0)</f>
        <v>0</v>
      </c>
      <c r="M24" s="15"/>
      <c r="N24" s="221"/>
    </row>
    <row r="25" spans="2:14" s="157" customFormat="1" ht="16.5" customHeight="1">
      <c r="B25" s="165"/>
      <c r="C25" s="91"/>
      <c r="D25" s="92"/>
      <c r="E25" s="92"/>
      <c r="F25" s="93"/>
      <c r="G25" s="93"/>
      <c r="H25" s="18" t="s">
        <v>65</v>
      </c>
      <c r="I25" s="158"/>
      <c r="J25" s="159"/>
      <c r="K25" s="214"/>
      <c r="L25" s="218">
        <f>ROUNDDOWN(K25*(I25+J25/60),0)</f>
        <v>0</v>
      </c>
      <c r="M25" s="15"/>
      <c r="N25" s="221"/>
    </row>
    <row r="26" spans="2:14" s="157" customFormat="1" ht="16.5" customHeight="1">
      <c r="B26" s="165"/>
      <c r="C26" s="91"/>
      <c r="D26" s="92"/>
      <c r="E26" s="92"/>
      <c r="F26" s="93"/>
      <c r="G26" s="93"/>
      <c r="H26" s="73" t="s">
        <v>15</v>
      </c>
      <c r="I26" s="160"/>
      <c r="J26" s="166"/>
      <c r="K26" s="214"/>
      <c r="L26" s="218">
        <f>ROUNDDOWN(K26*(I26+J26/60),0)</f>
        <v>0</v>
      </c>
      <c r="M26" s="15"/>
      <c r="N26" s="221"/>
    </row>
    <row r="27" spans="2:14" s="157" customFormat="1" ht="16.5" customHeight="1">
      <c r="B27" s="165"/>
      <c r="C27" s="91"/>
      <c r="D27" s="92"/>
      <c r="E27" s="92"/>
      <c r="F27" s="93"/>
      <c r="G27" s="93"/>
      <c r="H27" s="73"/>
      <c r="I27" s="235"/>
      <c r="J27" s="236"/>
      <c r="K27" s="227"/>
      <c r="L27" s="223"/>
      <c r="M27" s="71"/>
      <c r="N27" s="72"/>
    </row>
    <row r="28" spans="2:14" ht="16.5" customHeight="1">
      <c r="B28" s="22"/>
      <c r="C28" s="125"/>
      <c r="D28" s="126"/>
      <c r="E28" s="126"/>
      <c r="F28" s="127"/>
      <c r="G28" s="127"/>
      <c r="H28" s="16" t="s">
        <v>64</v>
      </c>
      <c r="I28" s="162"/>
      <c r="J28" s="163"/>
      <c r="K28" s="230"/>
      <c r="L28" s="226">
        <f>ROUNDDOWN(K28*(I28+J28/60),0)</f>
        <v>0</v>
      </c>
      <c r="M28" s="38"/>
      <c r="N28" s="39"/>
    </row>
    <row r="29" spans="2:14" ht="16.5" customHeight="1">
      <c r="B29" s="171"/>
      <c r="C29" s="91"/>
      <c r="D29" s="92"/>
      <c r="E29" s="92"/>
      <c r="F29" s="93"/>
      <c r="G29" s="93"/>
      <c r="H29" s="14" t="s">
        <v>13</v>
      </c>
      <c r="I29" s="158"/>
      <c r="J29" s="159"/>
      <c r="K29" s="214"/>
      <c r="L29" s="218">
        <f>ROUNDDOWN(K29*(I29+J29/60),0)</f>
        <v>0</v>
      </c>
      <c r="M29" s="15"/>
      <c r="N29" s="221"/>
    </row>
    <row r="30" spans="2:14" ht="16.5" customHeight="1">
      <c r="B30" s="171"/>
      <c r="C30" s="91"/>
      <c r="D30" s="92"/>
      <c r="E30" s="92"/>
      <c r="F30" s="93"/>
      <c r="G30" s="93"/>
      <c r="H30" s="18" t="s">
        <v>65</v>
      </c>
      <c r="I30" s="158"/>
      <c r="J30" s="159"/>
      <c r="K30" s="214"/>
      <c r="L30" s="218">
        <f>ROUNDDOWN(K30*(I30+J30/60),0)</f>
        <v>0</v>
      </c>
      <c r="M30" s="15"/>
      <c r="N30" s="221"/>
    </row>
    <row r="31" spans="2:14" ht="16.5" customHeight="1">
      <c r="B31" s="171"/>
      <c r="C31" s="91"/>
      <c r="D31" s="92"/>
      <c r="E31" s="97"/>
      <c r="F31" s="93"/>
      <c r="G31" s="93"/>
      <c r="H31" s="14" t="s">
        <v>15</v>
      </c>
      <c r="I31" s="158"/>
      <c r="J31" s="159"/>
      <c r="K31" s="214"/>
      <c r="L31" s="218">
        <f>ROUNDDOWN(K31*(I31+J31/60),0)</f>
        <v>0</v>
      </c>
      <c r="M31" s="15"/>
      <c r="N31" s="221"/>
    </row>
    <row r="32" spans="2:14" ht="16.5" customHeight="1">
      <c r="B32" s="171"/>
      <c r="C32" s="98"/>
      <c r="D32" s="99"/>
      <c r="E32" s="99"/>
      <c r="F32" s="100"/>
      <c r="G32" s="100"/>
      <c r="H32" s="19"/>
      <c r="I32" s="233"/>
      <c r="J32" s="234"/>
      <c r="K32" s="227"/>
      <c r="L32" s="223"/>
      <c r="M32" s="71"/>
      <c r="N32" s="72"/>
    </row>
    <row r="33" spans="2:14" ht="16.5" customHeight="1">
      <c r="B33" s="22"/>
      <c r="C33" s="125"/>
      <c r="D33" s="126"/>
      <c r="E33" s="126"/>
      <c r="F33" s="127"/>
      <c r="G33" s="127"/>
      <c r="H33" s="16" t="s">
        <v>64</v>
      </c>
      <c r="I33" s="162"/>
      <c r="J33" s="163"/>
      <c r="K33" s="216"/>
      <c r="L33" s="220">
        <f>ROUNDDOWN(K33*(I33+J33/60),0)</f>
        <v>0</v>
      </c>
      <c r="M33" s="17"/>
      <c r="N33" s="23"/>
    </row>
    <row r="34" spans="2:14" ht="16.5" customHeight="1">
      <c r="B34" s="172"/>
      <c r="C34" s="91"/>
      <c r="D34" s="92"/>
      <c r="E34" s="92"/>
      <c r="F34" s="93"/>
      <c r="G34" s="93"/>
      <c r="H34" s="14" t="s">
        <v>13</v>
      </c>
      <c r="I34" s="158"/>
      <c r="J34" s="159"/>
      <c r="K34" s="214"/>
      <c r="L34" s="218">
        <f>ROUNDDOWN(K34*(I34+J34/60),0)</f>
        <v>0</v>
      </c>
      <c r="M34" s="15"/>
      <c r="N34" s="221"/>
    </row>
    <row r="35" spans="2:14" ht="16.5" customHeight="1">
      <c r="B35" s="171"/>
      <c r="C35" s="91"/>
      <c r="D35" s="92"/>
      <c r="E35" s="92"/>
      <c r="F35" s="93"/>
      <c r="G35" s="93"/>
      <c r="H35" s="18" t="s">
        <v>65</v>
      </c>
      <c r="I35" s="158"/>
      <c r="J35" s="159"/>
      <c r="K35" s="214"/>
      <c r="L35" s="218">
        <f>ROUNDDOWN(K35*(I35+J35/60),0)</f>
        <v>0</v>
      </c>
      <c r="M35" s="15"/>
      <c r="N35" s="221"/>
    </row>
    <row r="36" spans="2:14" ht="16.5" customHeight="1">
      <c r="B36" s="172"/>
      <c r="C36" s="91"/>
      <c r="D36" s="92"/>
      <c r="E36" s="97"/>
      <c r="F36" s="93"/>
      <c r="G36" s="93"/>
      <c r="H36" s="14" t="s">
        <v>15</v>
      </c>
      <c r="I36" s="158"/>
      <c r="J36" s="159"/>
      <c r="K36" s="214"/>
      <c r="L36" s="218">
        <f>ROUNDDOWN(K36*(I36+J36/60),0)</f>
        <v>0</v>
      </c>
      <c r="M36" s="15"/>
      <c r="N36" s="221"/>
    </row>
    <row r="37" spans="2:14" ht="16.5" customHeight="1">
      <c r="B37" s="172"/>
      <c r="C37" s="98"/>
      <c r="D37" s="99"/>
      <c r="E37" s="99"/>
      <c r="F37" s="100"/>
      <c r="G37" s="100"/>
      <c r="H37" s="19"/>
      <c r="I37" s="233"/>
      <c r="J37" s="234"/>
      <c r="K37" s="227"/>
      <c r="L37" s="223"/>
      <c r="M37" s="71"/>
      <c r="N37" s="72"/>
    </row>
    <row r="38" spans="2:14" ht="16.5" customHeight="1">
      <c r="B38" s="22"/>
      <c r="C38" s="125"/>
      <c r="D38" s="126"/>
      <c r="E38" s="92"/>
      <c r="F38" s="93"/>
      <c r="G38" s="93"/>
      <c r="H38" s="16" t="s">
        <v>64</v>
      </c>
      <c r="I38" s="162"/>
      <c r="J38" s="163"/>
      <c r="K38" s="230"/>
      <c r="L38" s="226">
        <f>ROUNDDOWN(K38*(I38+J38/60),0)</f>
        <v>0</v>
      </c>
      <c r="M38" s="38"/>
      <c r="N38" s="39"/>
    </row>
    <row r="39" spans="2:14" ht="16.5" customHeight="1">
      <c r="B39" s="171"/>
      <c r="C39" s="91"/>
      <c r="D39" s="92"/>
      <c r="E39" s="92"/>
      <c r="F39" s="93"/>
      <c r="G39" s="93"/>
      <c r="H39" s="14" t="s">
        <v>13</v>
      </c>
      <c r="I39" s="158"/>
      <c r="J39" s="159"/>
      <c r="K39" s="214"/>
      <c r="L39" s="218">
        <f>ROUNDDOWN(K39*(I39+J39/60),0)</f>
        <v>0</v>
      </c>
      <c r="M39" s="15"/>
      <c r="N39" s="221"/>
    </row>
    <row r="40" spans="2:14" ht="16.5" customHeight="1">
      <c r="B40" s="171"/>
      <c r="C40" s="91"/>
      <c r="D40" s="92"/>
      <c r="E40" s="92"/>
      <c r="F40" s="93"/>
      <c r="G40" s="93"/>
      <c r="H40" s="18" t="s">
        <v>65</v>
      </c>
      <c r="I40" s="158"/>
      <c r="J40" s="159"/>
      <c r="K40" s="214"/>
      <c r="L40" s="218">
        <f>ROUNDDOWN(K40*(I40+J40/60),0)</f>
        <v>0</v>
      </c>
      <c r="M40" s="15"/>
      <c r="N40" s="221"/>
    </row>
    <row r="41" spans="2:14" ht="16.5" customHeight="1">
      <c r="B41" s="171"/>
      <c r="C41" s="91"/>
      <c r="D41" s="92"/>
      <c r="E41" s="92"/>
      <c r="F41" s="93"/>
      <c r="G41" s="93"/>
      <c r="H41" s="14" t="s">
        <v>15</v>
      </c>
      <c r="I41" s="158"/>
      <c r="J41" s="159"/>
      <c r="K41" s="214"/>
      <c r="L41" s="218">
        <f>ROUNDDOWN(K41*(I41+J41/60),0)</f>
        <v>0</v>
      </c>
      <c r="M41" s="75"/>
      <c r="N41" s="221"/>
    </row>
    <row r="42" spans="2:14" ht="16.5" customHeight="1" thickBot="1">
      <c r="B42" s="173"/>
      <c r="C42" s="94"/>
      <c r="D42" s="95"/>
      <c r="E42" s="95"/>
      <c r="F42" s="96"/>
      <c r="G42" s="96"/>
      <c r="H42" s="37"/>
      <c r="I42" s="243"/>
      <c r="J42" s="244"/>
      <c r="K42" s="122"/>
      <c r="L42" s="219"/>
      <c r="M42" s="40"/>
      <c r="N42" s="81"/>
    </row>
    <row r="43" spans="2:14" ht="16.5" customHeight="1" thickTop="1">
      <c r="B43" s="165"/>
      <c r="C43" s="174" t="s">
        <v>24</v>
      </c>
      <c r="D43" s="175"/>
      <c r="E43" s="176"/>
      <c r="F43" s="177"/>
      <c r="G43" s="177"/>
      <c r="H43" s="178"/>
      <c r="I43" s="239"/>
      <c r="J43" s="240"/>
      <c r="K43" s="133"/>
      <c r="L43" s="225">
        <f aca="true" t="shared" si="0" ref="L43:L49">ROUNDDOWN(K43*(I43+J43/60),0)</f>
        <v>0</v>
      </c>
      <c r="M43" s="77"/>
      <c r="N43" s="78"/>
    </row>
    <row r="44" spans="2:14" ht="16.5" customHeight="1">
      <c r="B44" s="179" t="s">
        <v>17</v>
      </c>
      <c r="C44" s="177" t="s">
        <v>25</v>
      </c>
      <c r="D44" s="180"/>
      <c r="E44" s="181"/>
      <c r="F44" s="177"/>
      <c r="G44" s="177"/>
      <c r="H44" s="182"/>
      <c r="I44" s="241"/>
      <c r="J44" s="242"/>
      <c r="K44" s="124"/>
      <c r="L44" s="218">
        <f t="shared" si="0"/>
        <v>0</v>
      </c>
      <c r="M44" s="15"/>
      <c r="N44" s="31"/>
    </row>
    <row r="45" spans="2:14" ht="16.5" customHeight="1">
      <c r="B45" s="165"/>
      <c r="C45" s="184" t="s">
        <v>26</v>
      </c>
      <c r="D45" s="180"/>
      <c r="E45" s="181"/>
      <c r="F45" s="185"/>
      <c r="G45" s="185"/>
      <c r="H45" s="182"/>
      <c r="I45" s="241"/>
      <c r="J45" s="242"/>
      <c r="K45" s="124"/>
      <c r="L45" s="218">
        <f t="shared" si="0"/>
        <v>0</v>
      </c>
      <c r="M45" s="15"/>
      <c r="N45" s="31"/>
    </row>
    <row r="46" spans="2:14" ht="16.5" customHeight="1">
      <c r="B46" s="165"/>
      <c r="C46" s="250" t="s">
        <v>59</v>
      </c>
      <c r="D46" s="186" t="s">
        <v>64</v>
      </c>
      <c r="E46" s="208" t="s">
        <v>93</v>
      </c>
      <c r="F46" s="185"/>
      <c r="G46" s="185"/>
      <c r="H46" s="182"/>
      <c r="I46" s="241"/>
      <c r="J46" s="242"/>
      <c r="K46" s="222"/>
      <c r="L46" s="218">
        <f t="shared" si="0"/>
        <v>0</v>
      </c>
      <c r="M46" s="15"/>
      <c r="N46" s="31"/>
    </row>
    <row r="47" spans="2:14" ht="16.5" customHeight="1">
      <c r="B47" s="165"/>
      <c r="C47" s="250"/>
      <c r="D47" s="186" t="s">
        <v>13</v>
      </c>
      <c r="E47" s="208" t="s">
        <v>94</v>
      </c>
      <c r="F47" s="185"/>
      <c r="G47" s="185"/>
      <c r="H47" s="182"/>
      <c r="I47" s="241"/>
      <c r="J47" s="242"/>
      <c r="K47" s="214"/>
      <c r="L47" s="218">
        <f t="shared" si="0"/>
        <v>0</v>
      </c>
      <c r="M47" s="15"/>
      <c r="N47" s="221"/>
    </row>
    <row r="48" spans="2:14" ht="16.5" customHeight="1">
      <c r="B48" s="165"/>
      <c r="C48" s="250"/>
      <c r="D48" s="186" t="s">
        <v>65</v>
      </c>
      <c r="E48" s="208" t="s">
        <v>95</v>
      </c>
      <c r="F48" s="185"/>
      <c r="G48" s="185"/>
      <c r="H48" s="182"/>
      <c r="I48" s="241"/>
      <c r="J48" s="242"/>
      <c r="K48" s="214"/>
      <c r="L48" s="218">
        <f t="shared" si="0"/>
        <v>0</v>
      </c>
      <c r="M48" s="15"/>
      <c r="N48" s="221"/>
    </row>
    <row r="49" spans="2:14" ht="16.5" customHeight="1" thickBot="1">
      <c r="B49" s="187"/>
      <c r="C49" s="250"/>
      <c r="D49" s="188" t="s">
        <v>15</v>
      </c>
      <c r="E49" s="209" t="s">
        <v>96</v>
      </c>
      <c r="F49" s="189"/>
      <c r="G49" s="189"/>
      <c r="H49" s="190"/>
      <c r="I49" s="253"/>
      <c r="J49" s="254"/>
      <c r="K49" s="214"/>
      <c r="L49" s="218">
        <f t="shared" si="0"/>
        <v>0</v>
      </c>
      <c r="M49" s="75"/>
      <c r="N49" s="221"/>
    </row>
    <row r="50" spans="2:14" s="59" customFormat="1" ht="22.5" customHeight="1" thickBot="1">
      <c r="B50" s="54"/>
      <c r="C50" s="56" t="s">
        <v>108</v>
      </c>
      <c r="D50" s="55"/>
      <c r="E50" s="55"/>
      <c r="F50" s="55"/>
      <c r="G50" s="55"/>
      <c r="H50" s="56"/>
      <c r="I50" s="55"/>
      <c r="J50" s="55"/>
      <c r="K50" s="55"/>
      <c r="L50" s="57">
        <f>SUM(L8:L49)</f>
        <v>0</v>
      </c>
      <c r="M50" s="56"/>
      <c r="N50" s="58"/>
    </row>
  </sheetData>
  <sheetProtection/>
  <mergeCells count="21">
    <mergeCell ref="I48:J48"/>
    <mergeCell ref="C46:C49"/>
    <mergeCell ref="I7:J7"/>
    <mergeCell ref="I27:J27"/>
    <mergeCell ref="I32:J32"/>
    <mergeCell ref="I37:J37"/>
    <mergeCell ref="I47:J47"/>
    <mergeCell ref="I49:J49"/>
    <mergeCell ref="I45:J45"/>
    <mergeCell ref="I46:J46"/>
    <mergeCell ref="I42:J42"/>
    <mergeCell ref="K5:M5"/>
    <mergeCell ref="M7:N7"/>
    <mergeCell ref="I44:J44"/>
    <mergeCell ref="B1:I1"/>
    <mergeCell ref="I12:J12"/>
    <mergeCell ref="I17:J17"/>
    <mergeCell ref="I22:J22"/>
    <mergeCell ref="L2:N3"/>
    <mergeCell ref="I43:J43"/>
    <mergeCell ref="K2:K3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400" verticalDpi="4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zoomScale="75" zoomScaleNormal="75" zoomScalePageLayoutView="0" workbookViewId="0" topLeftCell="A1">
      <selection activeCell="O13" sqref="O13"/>
    </sheetView>
  </sheetViews>
  <sheetFormatPr defaultColWidth="9.00390625" defaultRowHeight="13.5"/>
  <cols>
    <col min="1" max="1" width="0.6171875" style="1" customWidth="1"/>
    <col min="2" max="2" width="9.00390625" style="1" bestFit="1" customWidth="1"/>
    <col min="3" max="3" width="13.625" style="1" bestFit="1" customWidth="1"/>
    <col min="4" max="4" width="10.00390625" style="1" bestFit="1" customWidth="1"/>
    <col min="5" max="5" width="12.625" style="1" customWidth="1"/>
    <col min="6" max="7" width="9.125" style="1" customWidth="1"/>
    <col min="8" max="8" width="11.00390625" style="3" bestFit="1" customWidth="1"/>
    <col min="9" max="9" width="8.625" style="1" customWidth="1"/>
    <col min="10" max="10" width="5.625" style="1" customWidth="1"/>
    <col min="11" max="12" width="16.625" style="1" customWidth="1"/>
    <col min="13" max="13" width="3.375" style="3" bestFit="1" customWidth="1"/>
    <col min="14" max="14" width="5.125" style="1" customWidth="1"/>
    <col min="15" max="15" width="9.00390625" style="1" customWidth="1"/>
    <col min="16" max="16" width="0" style="134" hidden="1" customWidth="1"/>
    <col min="17" max="17" width="23.75390625" style="134" hidden="1" customWidth="1"/>
    <col min="18" max="16384" width="9.00390625" style="1" customWidth="1"/>
  </cols>
  <sheetData>
    <row r="1" spans="2:14" s="134" customFormat="1" ht="28.5">
      <c r="B1" s="232" t="s">
        <v>66</v>
      </c>
      <c r="C1" s="232"/>
      <c r="D1" s="232"/>
      <c r="E1" s="232"/>
      <c r="F1" s="232"/>
      <c r="G1" s="232"/>
      <c r="H1" s="232"/>
      <c r="I1" s="232"/>
      <c r="J1" s="207">
        <v>2</v>
      </c>
      <c r="K1" s="206" t="s">
        <v>67</v>
      </c>
      <c r="L1" s="205"/>
      <c r="M1" s="205"/>
      <c r="N1" s="205"/>
    </row>
    <row r="2" spans="8:14" s="134" customFormat="1" ht="13.5" customHeight="1">
      <c r="H2" s="135"/>
      <c r="K2" s="248" t="s">
        <v>68</v>
      </c>
      <c r="L2" s="237" t="str">
        <f>INDEX(Q4:Q15,J1,1)</f>
        <v>12月1日～12月20日</v>
      </c>
      <c r="M2" s="237"/>
      <c r="N2" s="237"/>
    </row>
    <row r="3" spans="2:14" s="134" customFormat="1" ht="18" customHeight="1" thickBot="1">
      <c r="B3" s="203"/>
      <c r="C3" s="203"/>
      <c r="D3" s="203"/>
      <c r="E3" s="203"/>
      <c r="F3" s="203"/>
      <c r="H3" s="135"/>
      <c r="K3" s="249"/>
      <c r="L3" s="238"/>
      <c r="M3" s="238"/>
      <c r="N3" s="238"/>
    </row>
    <row r="4" spans="2:17" s="2" customFormat="1" ht="17.25">
      <c r="B4" s="41"/>
      <c r="C4" s="42" t="s">
        <v>0</v>
      </c>
      <c r="D4" s="43" t="s">
        <v>20</v>
      </c>
      <c r="E4" s="87" t="s">
        <v>36</v>
      </c>
      <c r="F4" s="42"/>
      <c r="G4" s="42"/>
      <c r="H4" s="43"/>
      <c r="I4" s="42"/>
      <c r="J4" s="42"/>
      <c r="K4" s="42"/>
      <c r="L4" s="42"/>
      <c r="M4" s="43"/>
      <c r="N4" s="44"/>
      <c r="P4" s="2" t="s">
        <v>81</v>
      </c>
      <c r="Q4" s="204" t="s">
        <v>69</v>
      </c>
    </row>
    <row r="5" spans="2:17" s="48" customFormat="1" ht="17.25">
      <c r="B5" s="45"/>
      <c r="C5" s="46" t="s">
        <v>1</v>
      </c>
      <c r="D5" s="47" t="s">
        <v>21</v>
      </c>
      <c r="E5" s="88">
        <v>8</v>
      </c>
      <c r="F5" s="46"/>
      <c r="G5" s="90">
        <v>1</v>
      </c>
      <c r="H5" s="46" t="s">
        <v>3</v>
      </c>
      <c r="I5" s="46" t="s">
        <v>23</v>
      </c>
      <c r="K5" s="257" t="s">
        <v>37</v>
      </c>
      <c r="L5" s="257"/>
      <c r="M5" s="257"/>
      <c r="N5" s="49"/>
      <c r="P5" s="2" t="s">
        <v>82</v>
      </c>
      <c r="Q5" s="204" t="s">
        <v>70</v>
      </c>
    </row>
    <row r="6" spans="2:17" s="48" customFormat="1" ht="17.25">
      <c r="B6" s="50"/>
      <c r="C6" s="51" t="s">
        <v>4</v>
      </c>
      <c r="D6" s="52" t="s">
        <v>22</v>
      </c>
      <c r="E6" s="89" t="s">
        <v>60</v>
      </c>
      <c r="F6" s="51"/>
      <c r="G6" s="51"/>
      <c r="H6" s="52"/>
      <c r="I6" s="52"/>
      <c r="J6" s="52"/>
      <c r="K6" s="52"/>
      <c r="L6" s="52"/>
      <c r="M6" s="52"/>
      <c r="N6" s="53"/>
      <c r="P6" s="2" t="s">
        <v>83</v>
      </c>
      <c r="Q6" s="204" t="s">
        <v>71</v>
      </c>
    </row>
    <row r="7" spans="2:17" s="4" customFormat="1" ht="24" customHeight="1" thickBot="1">
      <c r="B7" s="5"/>
      <c r="C7" s="6" t="s">
        <v>6</v>
      </c>
      <c r="D7" s="7" t="s">
        <v>7</v>
      </c>
      <c r="E7" s="7" t="s">
        <v>8</v>
      </c>
      <c r="F7" s="36" t="s">
        <v>18</v>
      </c>
      <c r="G7" s="36" t="s">
        <v>19</v>
      </c>
      <c r="H7" s="7" t="s">
        <v>9</v>
      </c>
      <c r="I7" s="259" t="s">
        <v>10</v>
      </c>
      <c r="J7" s="260"/>
      <c r="K7" s="7" t="s">
        <v>11</v>
      </c>
      <c r="L7" s="35" t="s">
        <v>12</v>
      </c>
      <c r="M7" s="261" t="s">
        <v>109</v>
      </c>
      <c r="N7" s="262"/>
      <c r="P7" s="2" t="s">
        <v>84</v>
      </c>
      <c r="Q7" s="204" t="s">
        <v>72</v>
      </c>
    </row>
    <row r="8" spans="2:17" s="12" customFormat="1" ht="16.5" customHeight="1">
      <c r="B8" s="8" t="s">
        <v>102</v>
      </c>
      <c r="C8" s="102" t="s">
        <v>42</v>
      </c>
      <c r="D8" s="103" t="s">
        <v>43</v>
      </c>
      <c r="E8" s="103"/>
      <c r="F8" s="104" t="s">
        <v>44</v>
      </c>
      <c r="G8" s="104" t="s">
        <v>56</v>
      </c>
      <c r="H8" s="9" t="s">
        <v>64</v>
      </c>
      <c r="I8" s="128">
        <v>15</v>
      </c>
      <c r="J8" s="106">
        <v>50</v>
      </c>
      <c r="K8" s="213">
        <v>12600</v>
      </c>
      <c r="L8" s="217">
        <f>ROUNDDOWN(K8*(I8+J8/60),0)</f>
        <v>199500</v>
      </c>
      <c r="M8" s="10"/>
      <c r="N8" s="11"/>
      <c r="P8" s="2" t="s">
        <v>85</v>
      </c>
      <c r="Q8" s="204" t="s">
        <v>73</v>
      </c>
    </row>
    <row r="9" spans="2:17" s="12" customFormat="1" ht="16.5" customHeight="1">
      <c r="B9" s="13" t="s">
        <v>29</v>
      </c>
      <c r="C9" s="91"/>
      <c r="D9" s="92"/>
      <c r="E9" s="92"/>
      <c r="F9" s="93" t="s">
        <v>45</v>
      </c>
      <c r="G9" s="93"/>
      <c r="H9" s="14" t="s">
        <v>13</v>
      </c>
      <c r="I9" s="108">
        <v>12</v>
      </c>
      <c r="J9" s="109">
        <v>30</v>
      </c>
      <c r="K9" s="214">
        <v>13440</v>
      </c>
      <c r="L9" s="218">
        <f>ROUNDDOWN(K9*(I9+J9/60),0)</f>
        <v>168000</v>
      </c>
      <c r="M9" s="15"/>
      <c r="N9" s="221"/>
      <c r="P9" s="2" t="s">
        <v>86</v>
      </c>
      <c r="Q9" s="204" t="s">
        <v>74</v>
      </c>
    </row>
    <row r="10" spans="2:17" s="12" customFormat="1" ht="16.5" customHeight="1">
      <c r="B10" s="13"/>
      <c r="C10" s="91"/>
      <c r="D10" s="92"/>
      <c r="E10" s="92"/>
      <c r="F10" s="93"/>
      <c r="G10" s="93"/>
      <c r="H10" s="14" t="s">
        <v>65</v>
      </c>
      <c r="I10" s="108">
        <v>14</v>
      </c>
      <c r="J10" s="109">
        <v>20</v>
      </c>
      <c r="K10" s="214">
        <v>14490</v>
      </c>
      <c r="L10" s="218">
        <f>ROUNDDOWN(K10*(I10+J10/60),0)</f>
        <v>207690</v>
      </c>
      <c r="M10" s="15"/>
      <c r="N10" s="221"/>
      <c r="P10" s="2" t="s">
        <v>87</v>
      </c>
      <c r="Q10" s="204" t="s">
        <v>75</v>
      </c>
    </row>
    <row r="11" spans="2:17" s="12" customFormat="1" ht="16.5" customHeight="1">
      <c r="B11" s="13"/>
      <c r="C11" s="91"/>
      <c r="D11" s="92"/>
      <c r="E11" s="92"/>
      <c r="F11" s="93"/>
      <c r="G11" s="93"/>
      <c r="H11" s="70" t="s">
        <v>15</v>
      </c>
      <c r="I11" s="129">
        <v>10</v>
      </c>
      <c r="J11" s="130">
        <v>20</v>
      </c>
      <c r="K11" s="214">
        <v>15120</v>
      </c>
      <c r="L11" s="218">
        <f>ROUNDDOWN(K11*(I11+J11/60),0)</f>
        <v>156240</v>
      </c>
      <c r="M11" s="69"/>
      <c r="N11" s="221"/>
      <c r="P11" s="2" t="s">
        <v>88</v>
      </c>
      <c r="Q11" s="204" t="s">
        <v>76</v>
      </c>
    </row>
    <row r="12" spans="2:17" s="12" customFormat="1" ht="16.5" customHeight="1">
      <c r="B12" s="13"/>
      <c r="C12" s="98"/>
      <c r="D12" s="99"/>
      <c r="E12" s="99"/>
      <c r="F12" s="100"/>
      <c r="G12" s="100"/>
      <c r="H12" s="19"/>
      <c r="I12" s="263"/>
      <c r="J12" s="264"/>
      <c r="K12" s="228"/>
      <c r="L12" s="223"/>
      <c r="M12" s="71"/>
      <c r="N12" s="72"/>
      <c r="P12" s="2" t="s">
        <v>89</v>
      </c>
      <c r="Q12" s="204" t="s">
        <v>77</v>
      </c>
    </row>
    <row r="13" spans="2:17" s="12" customFormat="1" ht="16.5" customHeight="1">
      <c r="B13" s="13"/>
      <c r="C13" s="125" t="s">
        <v>46</v>
      </c>
      <c r="D13" s="126" t="s">
        <v>47</v>
      </c>
      <c r="E13" s="126"/>
      <c r="F13" s="127" t="s">
        <v>49</v>
      </c>
      <c r="G13" s="127" t="s">
        <v>58</v>
      </c>
      <c r="H13" s="16" t="s">
        <v>64</v>
      </c>
      <c r="I13" s="112">
        <v>4</v>
      </c>
      <c r="J13" s="113">
        <v>20</v>
      </c>
      <c r="K13" s="216">
        <v>12600</v>
      </c>
      <c r="L13" s="220">
        <f>ROUNDDOWN(K13*(I13+J13/60),0)</f>
        <v>54600</v>
      </c>
      <c r="M13" s="17"/>
      <c r="N13" s="23"/>
      <c r="P13" s="2" t="s">
        <v>90</v>
      </c>
      <c r="Q13" s="204" t="s">
        <v>78</v>
      </c>
    </row>
    <row r="14" spans="2:17" s="12" customFormat="1" ht="16.5" customHeight="1">
      <c r="B14" s="20"/>
      <c r="C14" s="91"/>
      <c r="D14" s="92"/>
      <c r="E14" s="92"/>
      <c r="F14" s="93" t="s">
        <v>48</v>
      </c>
      <c r="G14" s="93"/>
      <c r="H14" s="14" t="s">
        <v>13</v>
      </c>
      <c r="I14" s="108">
        <v>18</v>
      </c>
      <c r="J14" s="109">
        <v>30</v>
      </c>
      <c r="K14" s="214">
        <v>13440</v>
      </c>
      <c r="L14" s="218">
        <f>ROUNDDOWN(K14*(I14+J14/60),0)</f>
        <v>248640</v>
      </c>
      <c r="M14" s="15"/>
      <c r="N14" s="221"/>
      <c r="P14" s="2" t="s">
        <v>91</v>
      </c>
      <c r="Q14" s="204" t="s">
        <v>79</v>
      </c>
    </row>
    <row r="15" spans="2:17" s="12" customFormat="1" ht="16.5" customHeight="1">
      <c r="B15" s="13"/>
      <c r="C15" s="91"/>
      <c r="D15" s="92"/>
      <c r="E15" s="92"/>
      <c r="F15" s="93"/>
      <c r="G15" s="93"/>
      <c r="H15" s="18" t="s">
        <v>65</v>
      </c>
      <c r="I15" s="108">
        <v>2</v>
      </c>
      <c r="J15" s="109">
        <v>40</v>
      </c>
      <c r="K15" s="214">
        <v>14490</v>
      </c>
      <c r="L15" s="218">
        <f>ROUNDDOWN(K15*(I15+J15/60),0)</f>
        <v>38640</v>
      </c>
      <c r="M15" s="15"/>
      <c r="N15" s="221"/>
      <c r="P15" s="2" t="s">
        <v>92</v>
      </c>
      <c r="Q15" s="204" t="s">
        <v>80</v>
      </c>
    </row>
    <row r="16" spans="2:17" s="12" customFormat="1" ht="16.5" customHeight="1">
      <c r="B16" s="20"/>
      <c r="C16" s="91"/>
      <c r="D16" s="92"/>
      <c r="E16" s="92"/>
      <c r="F16" s="93"/>
      <c r="G16" s="93"/>
      <c r="H16" s="14" t="s">
        <v>15</v>
      </c>
      <c r="I16" s="108">
        <v>6</v>
      </c>
      <c r="J16" s="109">
        <v>20</v>
      </c>
      <c r="K16" s="214">
        <v>15120</v>
      </c>
      <c r="L16" s="218">
        <f>ROUNDDOWN(K16*(I16+J16/60),0)</f>
        <v>95760</v>
      </c>
      <c r="M16" s="15"/>
      <c r="N16" s="221"/>
      <c r="P16" s="157"/>
      <c r="Q16" s="157"/>
    </row>
    <row r="17" spans="2:17" s="12" customFormat="1" ht="16.5" customHeight="1" thickBot="1">
      <c r="B17" s="20"/>
      <c r="C17" s="91"/>
      <c r="D17" s="92"/>
      <c r="E17" s="92"/>
      <c r="F17" s="93"/>
      <c r="G17" s="93"/>
      <c r="H17" s="73"/>
      <c r="I17" s="265"/>
      <c r="J17" s="266"/>
      <c r="K17" s="228"/>
      <c r="L17" s="224"/>
      <c r="M17" s="74"/>
      <c r="N17" s="195"/>
      <c r="P17" s="157"/>
      <c r="Q17" s="157"/>
    </row>
    <row r="18" spans="2:17" ht="16.5" customHeight="1" thickTop="1">
      <c r="B18" s="200" t="s">
        <v>107</v>
      </c>
      <c r="C18" s="197" t="s">
        <v>40</v>
      </c>
      <c r="D18" s="198" t="s">
        <v>16</v>
      </c>
      <c r="E18" s="198" t="s">
        <v>41</v>
      </c>
      <c r="F18" s="199" t="s">
        <v>38</v>
      </c>
      <c r="G18" s="199"/>
      <c r="H18" s="79" t="s">
        <v>64</v>
      </c>
      <c r="I18" s="110">
        <v>2</v>
      </c>
      <c r="J18" s="111">
        <v>20</v>
      </c>
      <c r="K18" s="229">
        <v>16800</v>
      </c>
      <c r="L18" s="225">
        <f>ROUNDDOWN(K18*(I18+J18/60),0)</f>
        <v>39200</v>
      </c>
      <c r="M18" s="77"/>
      <c r="N18" s="80"/>
      <c r="P18" s="157"/>
      <c r="Q18" s="157"/>
    </row>
    <row r="19" spans="2:17" ht="16.5" customHeight="1">
      <c r="B19" s="24" t="s">
        <v>63</v>
      </c>
      <c r="C19" s="91"/>
      <c r="D19" s="92"/>
      <c r="E19" s="92" t="s">
        <v>55</v>
      </c>
      <c r="F19" s="93" t="s">
        <v>39</v>
      </c>
      <c r="G19" s="93"/>
      <c r="H19" s="14" t="s">
        <v>13</v>
      </c>
      <c r="I19" s="108">
        <v>3</v>
      </c>
      <c r="J19" s="109">
        <v>10</v>
      </c>
      <c r="K19" s="214">
        <v>17955</v>
      </c>
      <c r="L19" s="218">
        <f>ROUNDDOWN(K19*(I19+J19/60),0)</f>
        <v>56857</v>
      </c>
      <c r="M19" s="15"/>
      <c r="N19" s="221"/>
      <c r="P19" s="157"/>
      <c r="Q19" s="157"/>
    </row>
    <row r="20" spans="2:17" ht="16.5" customHeight="1">
      <c r="B20" s="24"/>
      <c r="C20" s="91"/>
      <c r="D20" s="92"/>
      <c r="E20" s="92"/>
      <c r="F20" s="93"/>
      <c r="G20" s="93"/>
      <c r="H20" s="18" t="s">
        <v>65</v>
      </c>
      <c r="I20" s="108">
        <v>1</v>
      </c>
      <c r="J20" s="109">
        <v>0</v>
      </c>
      <c r="K20" s="214">
        <v>19320</v>
      </c>
      <c r="L20" s="218">
        <f>ROUNDDOWN(K20*(I20+J20/60),0)</f>
        <v>19320</v>
      </c>
      <c r="M20" s="15"/>
      <c r="N20" s="221"/>
      <c r="P20" s="157"/>
      <c r="Q20" s="157"/>
    </row>
    <row r="21" spans="2:17" ht="16.5" customHeight="1">
      <c r="B21" s="24"/>
      <c r="C21" s="91" t="s">
        <v>61</v>
      </c>
      <c r="D21" s="92"/>
      <c r="E21" s="97"/>
      <c r="F21" s="93"/>
      <c r="G21" s="93"/>
      <c r="H21" s="14" t="s">
        <v>15</v>
      </c>
      <c r="I21" s="108">
        <v>0</v>
      </c>
      <c r="J21" s="109">
        <v>50</v>
      </c>
      <c r="K21" s="214">
        <v>20790</v>
      </c>
      <c r="L21" s="218">
        <f>ROUNDDOWN(K21*(I21+J21/60),0)</f>
        <v>17325</v>
      </c>
      <c r="M21" s="15"/>
      <c r="N21" s="221"/>
      <c r="P21" s="157"/>
      <c r="Q21" s="157"/>
    </row>
    <row r="22" spans="2:17" ht="16.5" customHeight="1">
      <c r="B22" s="24"/>
      <c r="C22" s="98" t="s">
        <v>42</v>
      </c>
      <c r="D22" s="99" t="s">
        <v>43</v>
      </c>
      <c r="E22" s="99"/>
      <c r="F22" s="100"/>
      <c r="G22" s="100"/>
      <c r="H22" s="19"/>
      <c r="I22" s="263"/>
      <c r="J22" s="264"/>
      <c r="K22" s="227"/>
      <c r="L22" s="223"/>
      <c r="M22" s="71"/>
      <c r="N22" s="72"/>
      <c r="P22" s="157"/>
      <c r="Q22" s="157"/>
    </row>
    <row r="23" spans="2:17" ht="16.5" customHeight="1">
      <c r="B23" s="22"/>
      <c r="C23" s="125" t="s">
        <v>40</v>
      </c>
      <c r="D23" s="126" t="s">
        <v>16</v>
      </c>
      <c r="E23" s="126" t="s">
        <v>41</v>
      </c>
      <c r="F23" s="127" t="s">
        <v>44</v>
      </c>
      <c r="G23" s="127"/>
      <c r="H23" s="16" t="s">
        <v>64</v>
      </c>
      <c r="I23" s="201">
        <v>3</v>
      </c>
      <c r="J23" s="202">
        <v>20</v>
      </c>
      <c r="K23" s="230">
        <v>16800</v>
      </c>
      <c r="L23" s="226">
        <f>ROUNDDOWN(K23*(I23+J23/60),0)</f>
        <v>56000</v>
      </c>
      <c r="M23" s="17"/>
      <c r="N23" s="23"/>
      <c r="P23" s="157"/>
      <c r="Q23" s="157"/>
    </row>
    <row r="24" spans="2:17" ht="16.5" customHeight="1">
      <c r="B24" s="25"/>
      <c r="C24" s="91"/>
      <c r="D24" s="92"/>
      <c r="E24" s="92" t="s">
        <v>55</v>
      </c>
      <c r="F24" s="93" t="s">
        <v>50</v>
      </c>
      <c r="G24" s="93"/>
      <c r="H24" s="14" t="s">
        <v>13</v>
      </c>
      <c r="I24" s="108">
        <v>10</v>
      </c>
      <c r="J24" s="109">
        <v>10</v>
      </c>
      <c r="K24" s="214">
        <v>17955</v>
      </c>
      <c r="L24" s="218">
        <f>ROUNDDOWN(K24*(I24+J24/60),0)</f>
        <v>182542</v>
      </c>
      <c r="M24" s="15"/>
      <c r="N24" s="221"/>
      <c r="P24" s="157"/>
      <c r="Q24" s="157"/>
    </row>
    <row r="25" spans="2:17" ht="16.5" customHeight="1">
      <c r="B25" s="24"/>
      <c r="C25" s="91"/>
      <c r="D25" s="92"/>
      <c r="E25" s="92"/>
      <c r="F25" s="93"/>
      <c r="G25" s="93"/>
      <c r="H25" s="18" t="s">
        <v>65</v>
      </c>
      <c r="I25" s="108">
        <v>4</v>
      </c>
      <c r="J25" s="109">
        <v>50</v>
      </c>
      <c r="K25" s="214">
        <v>19320</v>
      </c>
      <c r="L25" s="218">
        <f>ROUNDDOWN(K25*(I25+J25/60),0)</f>
        <v>93380</v>
      </c>
      <c r="M25" s="15"/>
      <c r="N25" s="221"/>
      <c r="P25" s="157"/>
      <c r="Q25" s="157"/>
    </row>
    <row r="26" spans="2:17" ht="16.5" customHeight="1">
      <c r="B26" s="25"/>
      <c r="C26" s="91"/>
      <c r="D26" s="92"/>
      <c r="E26" s="97"/>
      <c r="F26" s="93"/>
      <c r="G26" s="93"/>
      <c r="H26" s="14" t="s">
        <v>15</v>
      </c>
      <c r="I26" s="108">
        <v>5</v>
      </c>
      <c r="J26" s="109">
        <v>40</v>
      </c>
      <c r="K26" s="214">
        <v>20790</v>
      </c>
      <c r="L26" s="218">
        <f>ROUNDDOWN(K26*(I26+J26/60),0)</f>
        <v>117810</v>
      </c>
      <c r="M26" s="15"/>
      <c r="N26" s="221"/>
      <c r="P26" s="157"/>
      <c r="Q26" s="157"/>
    </row>
    <row r="27" spans="2:17" ht="16.5" customHeight="1" thickBot="1">
      <c r="B27" s="25"/>
      <c r="C27" s="91"/>
      <c r="D27" s="92"/>
      <c r="E27" s="92"/>
      <c r="F27" s="93"/>
      <c r="G27" s="93"/>
      <c r="H27" s="73"/>
      <c r="I27" s="265"/>
      <c r="J27" s="266"/>
      <c r="K27" s="228"/>
      <c r="L27" s="224"/>
      <c r="M27" s="74"/>
      <c r="N27" s="195"/>
      <c r="P27" s="157"/>
      <c r="Q27" s="157"/>
    </row>
    <row r="28" spans="2:17" s="12" customFormat="1" ht="16.5" customHeight="1" thickTop="1">
      <c r="B28" s="200" t="s">
        <v>97</v>
      </c>
      <c r="C28" s="197" t="s">
        <v>104</v>
      </c>
      <c r="D28" s="198" t="s">
        <v>103</v>
      </c>
      <c r="E28" s="198"/>
      <c r="F28" s="199" t="s">
        <v>105</v>
      </c>
      <c r="G28" s="199"/>
      <c r="H28" s="79" t="s">
        <v>64</v>
      </c>
      <c r="I28" s="110">
        <v>2</v>
      </c>
      <c r="J28" s="111">
        <v>20</v>
      </c>
      <c r="K28" s="229">
        <v>14700</v>
      </c>
      <c r="L28" s="225">
        <f>ROUNDDOWN(K28*(I28+J28/60),0)</f>
        <v>34300</v>
      </c>
      <c r="M28" s="77"/>
      <c r="N28" s="80"/>
      <c r="P28" s="134"/>
      <c r="Q28" s="134"/>
    </row>
    <row r="29" spans="2:17" s="12" customFormat="1" ht="16.5" customHeight="1">
      <c r="B29" s="24" t="s">
        <v>63</v>
      </c>
      <c r="C29" s="91"/>
      <c r="D29" s="92"/>
      <c r="E29" s="92"/>
      <c r="F29" s="93" t="s">
        <v>106</v>
      </c>
      <c r="G29" s="93"/>
      <c r="H29" s="14" t="s">
        <v>13</v>
      </c>
      <c r="I29" s="108">
        <v>3</v>
      </c>
      <c r="J29" s="109">
        <v>10</v>
      </c>
      <c r="K29" s="214">
        <v>15645</v>
      </c>
      <c r="L29" s="218">
        <f>ROUNDDOWN(K29*(I29+J29/60),0)</f>
        <v>49542</v>
      </c>
      <c r="M29" s="15"/>
      <c r="N29" s="221"/>
      <c r="P29" s="134"/>
      <c r="Q29" s="134"/>
    </row>
    <row r="30" spans="2:17" s="12" customFormat="1" ht="16.5" customHeight="1">
      <c r="B30" s="24"/>
      <c r="C30" s="91"/>
      <c r="D30" s="92"/>
      <c r="E30" s="92"/>
      <c r="F30" s="93"/>
      <c r="G30" s="93"/>
      <c r="H30" s="18" t="s">
        <v>65</v>
      </c>
      <c r="I30" s="108">
        <v>1</v>
      </c>
      <c r="J30" s="109">
        <v>0</v>
      </c>
      <c r="K30" s="214">
        <v>16905</v>
      </c>
      <c r="L30" s="218">
        <f>ROUNDDOWN(K30*(I30+J30/60),0)</f>
        <v>16905</v>
      </c>
      <c r="M30" s="15"/>
      <c r="N30" s="221"/>
      <c r="P30" s="134"/>
      <c r="Q30" s="134"/>
    </row>
    <row r="31" spans="2:17" s="12" customFormat="1" ht="16.5" customHeight="1">
      <c r="B31" s="24"/>
      <c r="C31" s="91" t="s">
        <v>61</v>
      </c>
      <c r="D31" s="92"/>
      <c r="E31" s="97"/>
      <c r="F31" s="93"/>
      <c r="G31" s="93"/>
      <c r="H31" s="14" t="s">
        <v>15</v>
      </c>
      <c r="I31" s="108">
        <v>0</v>
      </c>
      <c r="J31" s="109">
        <v>50</v>
      </c>
      <c r="K31" s="214">
        <v>17745</v>
      </c>
      <c r="L31" s="218">
        <f>ROUNDDOWN(K31*(I31+J31/60),0)</f>
        <v>14787</v>
      </c>
      <c r="M31" s="15"/>
      <c r="N31" s="221"/>
      <c r="P31" s="134"/>
      <c r="Q31" s="134"/>
    </row>
    <row r="32" spans="2:17" s="12" customFormat="1" ht="16.5" customHeight="1">
      <c r="B32" s="24"/>
      <c r="C32" s="98" t="s">
        <v>42</v>
      </c>
      <c r="D32" s="99" t="s">
        <v>43</v>
      </c>
      <c r="E32" s="99"/>
      <c r="F32" s="100"/>
      <c r="G32" s="100"/>
      <c r="H32" s="19"/>
      <c r="I32" s="263"/>
      <c r="J32" s="264"/>
      <c r="K32" s="227"/>
      <c r="L32" s="223"/>
      <c r="M32" s="71"/>
      <c r="N32" s="72"/>
      <c r="P32" s="134"/>
      <c r="Q32" s="134"/>
    </row>
    <row r="33" spans="2:17" s="12" customFormat="1" ht="16.5" customHeight="1">
      <c r="B33" s="22"/>
      <c r="C33" s="125"/>
      <c r="D33" s="126"/>
      <c r="E33" s="126"/>
      <c r="F33" s="127"/>
      <c r="G33" s="127"/>
      <c r="H33" s="16" t="s">
        <v>64</v>
      </c>
      <c r="I33" s="112"/>
      <c r="J33" s="113"/>
      <c r="K33" s="216"/>
      <c r="L33" s="220">
        <f>ROUNDDOWN(K33*(I33+J33/60),1)</f>
        <v>0</v>
      </c>
      <c r="M33" s="17"/>
      <c r="N33" s="23"/>
      <c r="P33" s="134"/>
      <c r="Q33" s="134"/>
    </row>
    <row r="34" spans="2:17" s="12" customFormat="1" ht="16.5" customHeight="1">
      <c r="B34" s="25"/>
      <c r="C34" s="91"/>
      <c r="D34" s="92"/>
      <c r="E34" s="92"/>
      <c r="F34" s="93"/>
      <c r="G34" s="93"/>
      <c r="H34" s="14" t="s">
        <v>13</v>
      </c>
      <c r="I34" s="108"/>
      <c r="J34" s="109"/>
      <c r="K34" s="214"/>
      <c r="L34" s="218">
        <f>ROUNDDOWN(K34*(I34+J34/60),1)</f>
        <v>0</v>
      </c>
      <c r="M34" s="15"/>
      <c r="N34" s="221"/>
      <c r="P34" s="134"/>
      <c r="Q34" s="134"/>
    </row>
    <row r="35" spans="2:17" s="12" customFormat="1" ht="16.5" customHeight="1">
      <c r="B35" s="24"/>
      <c r="C35" s="91"/>
      <c r="D35" s="92"/>
      <c r="E35" s="92"/>
      <c r="F35" s="93"/>
      <c r="G35" s="93"/>
      <c r="H35" s="18" t="s">
        <v>65</v>
      </c>
      <c r="I35" s="108"/>
      <c r="J35" s="109"/>
      <c r="K35" s="214"/>
      <c r="L35" s="218">
        <f>ROUNDDOWN(K35*(I35+J35/60),1)</f>
        <v>0</v>
      </c>
      <c r="M35" s="15"/>
      <c r="N35" s="221"/>
      <c r="P35" s="134"/>
      <c r="Q35" s="134"/>
    </row>
    <row r="36" spans="2:17" s="12" customFormat="1" ht="16.5" customHeight="1">
      <c r="B36" s="25"/>
      <c r="C36" s="91"/>
      <c r="D36" s="92"/>
      <c r="E36" s="97"/>
      <c r="F36" s="93"/>
      <c r="G36" s="93"/>
      <c r="H36" s="14" t="s">
        <v>15</v>
      </c>
      <c r="I36" s="108"/>
      <c r="J36" s="109"/>
      <c r="K36" s="214"/>
      <c r="L36" s="218">
        <f>ROUNDDOWN(K36*(I36+J36/60),1)</f>
        <v>0</v>
      </c>
      <c r="M36" s="15"/>
      <c r="N36" s="221"/>
      <c r="P36" s="134"/>
      <c r="Q36" s="134"/>
    </row>
    <row r="37" spans="2:17" s="12" customFormat="1" ht="16.5" customHeight="1">
      <c r="B37" s="212"/>
      <c r="C37" s="98"/>
      <c r="D37" s="99"/>
      <c r="E37" s="99"/>
      <c r="F37" s="100"/>
      <c r="G37" s="100"/>
      <c r="H37" s="19"/>
      <c r="I37" s="263"/>
      <c r="J37" s="264"/>
      <c r="K37" s="227"/>
      <c r="L37" s="223"/>
      <c r="M37" s="71"/>
      <c r="N37" s="72"/>
      <c r="P37" s="134"/>
      <c r="Q37" s="134"/>
    </row>
    <row r="38" spans="2:14" ht="16.5" customHeight="1">
      <c r="B38" s="22"/>
      <c r="C38" s="91"/>
      <c r="D38" s="92"/>
      <c r="E38" s="92"/>
      <c r="F38" s="93"/>
      <c r="G38" s="93"/>
      <c r="H38" s="18" t="s">
        <v>64</v>
      </c>
      <c r="I38" s="201"/>
      <c r="J38" s="202"/>
      <c r="K38" s="230"/>
      <c r="L38" s="226">
        <f>ROUNDDOWN(K38*(I38+J38/60),1)</f>
        <v>0</v>
      </c>
      <c r="M38" s="38"/>
      <c r="N38" s="39"/>
    </row>
    <row r="39" spans="2:14" ht="16.5" customHeight="1">
      <c r="B39" s="24"/>
      <c r="C39" s="91"/>
      <c r="D39" s="92"/>
      <c r="E39" s="92"/>
      <c r="F39" s="93"/>
      <c r="G39" s="93"/>
      <c r="H39" s="14" t="s">
        <v>13</v>
      </c>
      <c r="I39" s="108"/>
      <c r="J39" s="109"/>
      <c r="K39" s="214">
        <f>ROUNDDOWN(K$38*N39,-2)</f>
        <v>0</v>
      </c>
      <c r="L39" s="218">
        <f>ROUNDDOWN(K39*(I39+J39/60),1)</f>
        <v>0</v>
      </c>
      <c r="M39" s="15"/>
      <c r="N39" s="221"/>
    </row>
    <row r="40" spans="2:14" ht="16.5" customHeight="1">
      <c r="B40" s="24"/>
      <c r="C40" s="91"/>
      <c r="D40" s="92"/>
      <c r="E40" s="92"/>
      <c r="F40" s="93"/>
      <c r="G40" s="93"/>
      <c r="H40" s="18" t="s">
        <v>65</v>
      </c>
      <c r="I40" s="108"/>
      <c r="J40" s="109"/>
      <c r="K40" s="214">
        <f>ROUNDDOWN(K$38*N40,-2)</f>
        <v>0</v>
      </c>
      <c r="L40" s="218">
        <f>ROUNDDOWN(K40*(I40+J40/60),1)</f>
        <v>0</v>
      </c>
      <c r="M40" s="15"/>
      <c r="N40" s="221"/>
    </row>
    <row r="41" spans="2:14" ht="16.5" customHeight="1">
      <c r="B41" s="24"/>
      <c r="C41" s="91"/>
      <c r="D41" s="92"/>
      <c r="E41" s="92"/>
      <c r="F41" s="93"/>
      <c r="G41" s="93"/>
      <c r="H41" s="14" t="s">
        <v>15</v>
      </c>
      <c r="I41" s="108"/>
      <c r="J41" s="109"/>
      <c r="K41" s="214">
        <f>ROUNDDOWN(K$38*N41,-2)</f>
        <v>0</v>
      </c>
      <c r="L41" s="218">
        <f>ROUNDDOWN(K41*(I41+J41/60),1)</f>
        <v>0</v>
      </c>
      <c r="M41" s="75"/>
      <c r="N41" s="221"/>
    </row>
    <row r="42" spans="2:14" ht="16.5" customHeight="1" thickBot="1">
      <c r="B42" s="64"/>
      <c r="C42" s="94"/>
      <c r="D42" s="95"/>
      <c r="E42" s="95"/>
      <c r="F42" s="96"/>
      <c r="G42" s="96"/>
      <c r="H42" s="37"/>
      <c r="I42" s="255"/>
      <c r="J42" s="256"/>
      <c r="K42" s="122"/>
      <c r="L42" s="219"/>
      <c r="M42" s="40"/>
      <c r="N42" s="81"/>
    </row>
    <row r="43" spans="2:14" ht="16.5" customHeight="1" thickTop="1">
      <c r="B43" s="21"/>
      <c r="C43" s="60" t="s">
        <v>24</v>
      </c>
      <c r="D43" s="61"/>
      <c r="E43" s="62"/>
      <c r="F43" s="27"/>
      <c r="G43" s="27"/>
      <c r="H43" s="76"/>
      <c r="I43" s="131">
        <v>0</v>
      </c>
      <c r="J43" s="132"/>
      <c r="K43" s="133">
        <v>34125</v>
      </c>
      <c r="L43" s="225">
        <f aca="true" t="shared" si="0" ref="L43:L49">ROUNDDOWN(K43*(I43+J43/60),1)</f>
        <v>0</v>
      </c>
      <c r="M43" s="77"/>
      <c r="N43" s="78"/>
    </row>
    <row r="44" spans="2:14" ht="16.5" customHeight="1">
      <c r="B44" s="26" t="s">
        <v>17</v>
      </c>
      <c r="C44" s="27" t="s">
        <v>25</v>
      </c>
      <c r="D44" s="28"/>
      <c r="E44" s="29"/>
      <c r="F44" s="27"/>
      <c r="G44" s="27"/>
      <c r="H44" s="30"/>
      <c r="I44" s="119">
        <v>4</v>
      </c>
      <c r="J44" s="117"/>
      <c r="K44" s="124">
        <v>8400</v>
      </c>
      <c r="L44" s="218">
        <f t="shared" si="0"/>
        <v>33600</v>
      </c>
      <c r="M44" s="15"/>
      <c r="N44" s="31"/>
    </row>
    <row r="45" spans="2:14" ht="16.5" customHeight="1">
      <c r="B45" s="21"/>
      <c r="C45" s="67" t="s">
        <v>26</v>
      </c>
      <c r="D45" s="28"/>
      <c r="E45" s="29"/>
      <c r="F45" s="32"/>
      <c r="G45" s="32"/>
      <c r="H45" s="30"/>
      <c r="I45" s="119">
        <v>3</v>
      </c>
      <c r="J45" s="117"/>
      <c r="K45" s="124">
        <v>6800</v>
      </c>
      <c r="L45" s="218">
        <f t="shared" si="0"/>
        <v>20400</v>
      </c>
      <c r="M45" s="15"/>
      <c r="N45" s="31"/>
    </row>
    <row r="46" spans="2:14" ht="16.5" customHeight="1">
      <c r="B46" s="21"/>
      <c r="C46" s="258" t="s">
        <v>59</v>
      </c>
      <c r="D46" s="68" t="s">
        <v>64</v>
      </c>
      <c r="E46" s="208" t="s">
        <v>93</v>
      </c>
      <c r="F46" s="32"/>
      <c r="G46" s="32"/>
      <c r="H46" s="30"/>
      <c r="I46" s="119">
        <v>8</v>
      </c>
      <c r="J46" s="120"/>
      <c r="K46" s="222">
        <v>14700</v>
      </c>
      <c r="L46" s="218">
        <f t="shared" si="0"/>
        <v>117600</v>
      </c>
      <c r="M46" s="15"/>
      <c r="N46" s="31"/>
    </row>
    <row r="47" spans="2:14" ht="16.5" customHeight="1">
      <c r="B47" s="21"/>
      <c r="C47" s="258"/>
      <c r="D47" s="68" t="s">
        <v>13</v>
      </c>
      <c r="E47" s="208" t="s">
        <v>94</v>
      </c>
      <c r="F47" s="32"/>
      <c r="G47" s="32"/>
      <c r="H47" s="30"/>
      <c r="I47" s="119">
        <v>0</v>
      </c>
      <c r="J47" s="120"/>
      <c r="K47" s="214">
        <v>16170</v>
      </c>
      <c r="L47" s="218">
        <f t="shared" si="0"/>
        <v>0</v>
      </c>
      <c r="M47" s="15"/>
      <c r="N47" s="221"/>
    </row>
    <row r="48" spans="2:14" ht="16.5" customHeight="1">
      <c r="B48" s="21"/>
      <c r="C48" s="258"/>
      <c r="D48" s="68" t="s">
        <v>65</v>
      </c>
      <c r="E48" s="208" t="s">
        <v>95</v>
      </c>
      <c r="F48" s="32"/>
      <c r="G48" s="32"/>
      <c r="H48" s="30"/>
      <c r="I48" s="119">
        <v>0</v>
      </c>
      <c r="J48" s="120"/>
      <c r="K48" s="214">
        <v>16590</v>
      </c>
      <c r="L48" s="218">
        <f t="shared" si="0"/>
        <v>0</v>
      </c>
      <c r="M48" s="15"/>
      <c r="N48" s="221"/>
    </row>
    <row r="49" spans="2:14" ht="16.5" customHeight="1" thickBot="1">
      <c r="B49" s="34"/>
      <c r="C49" s="258"/>
      <c r="D49" s="84" t="s">
        <v>15</v>
      </c>
      <c r="E49" s="209" t="s">
        <v>96</v>
      </c>
      <c r="F49" s="85"/>
      <c r="G49" s="85"/>
      <c r="H49" s="86"/>
      <c r="I49" s="119">
        <v>0</v>
      </c>
      <c r="J49" s="121"/>
      <c r="K49" s="214">
        <v>18165</v>
      </c>
      <c r="L49" s="218">
        <f t="shared" si="0"/>
        <v>0</v>
      </c>
      <c r="M49" s="75"/>
      <c r="N49" s="221"/>
    </row>
    <row r="50" spans="2:14" s="59" customFormat="1" ht="22.5" customHeight="1" thickBot="1">
      <c r="B50" s="54"/>
      <c r="C50" s="56" t="s">
        <v>108</v>
      </c>
      <c r="D50" s="55"/>
      <c r="E50" s="55"/>
      <c r="F50" s="55"/>
      <c r="G50" s="55"/>
      <c r="H50" s="56"/>
      <c r="I50" s="55"/>
      <c r="J50" s="55"/>
      <c r="K50" s="55"/>
      <c r="L50" s="57">
        <f>SUM(L8:L49)</f>
        <v>2038638</v>
      </c>
      <c r="M50" s="56"/>
      <c r="N50" s="58"/>
    </row>
    <row r="51" spans="2:14" s="59" customFormat="1" ht="22.5" customHeight="1" hidden="1" thickBot="1">
      <c r="B51" s="54"/>
      <c r="C51" s="56" t="s">
        <v>27</v>
      </c>
      <c r="D51" s="55"/>
      <c r="E51" s="55"/>
      <c r="F51" s="55"/>
      <c r="G51" s="55"/>
      <c r="H51" s="56"/>
      <c r="I51" s="55"/>
      <c r="J51" s="55"/>
      <c r="K51" s="55"/>
      <c r="L51" s="83">
        <f>ROUNDDOWN(L52*5/105,1)</f>
        <v>101931.8</v>
      </c>
      <c r="M51" s="56"/>
      <c r="N51" s="58"/>
    </row>
    <row r="52" spans="2:14" s="59" customFormat="1" ht="22.5" customHeight="1" hidden="1" thickBot="1">
      <c r="B52" s="54"/>
      <c r="C52" s="56" t="s">
        <v>28</v>
      </c>
      <c r="D52" s="55"/>
      <c r="E52" s="55"/>
      <c r="F52" s="55"/>
      <c r="G52" s="55"/>
      <c r="H52" s="56"/>
      <c r="I52" s="55"/>
      <c r="J52" s="55"/>
      <c r="K52" s="55"/>
      <c r="L52" s="57">
        <f>ROUNDDOWN(L50*1.05,0)</f>
        <v>2140569</v>
      </c>
      <c r="M52" s="56"/>
      <c r="N52" s="58"/>
    </row>
  </sheetData>
  <sheetProtection/>
  <mergeCells count="14">
    <mergeCell ref="I22:J22"/>
    <mergeCell ref="I27:J27"/>
    <mergeCell ref="B1:I1"/>
    <mergeCell ref="K2:K3"/>
    <mergeCell ref="L2:N3"/>
    <mergeCell ref="I42:J42"/>
    <mergeCell ref="K5:M5"/>
    <mergeCell ref="C46:C49"/>
    <mergeCell ref="I7:J7"/>
    <mergeCell ref="M7:N7"/>
    <mergeCell ref="I12:J12"/>
    <mergeCell ref="I17:J17"/>
    <mergeCell ref="I32:J32"/>
    <mergeCell ref="I37:J37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view="pageBreakPreview" zoomScale="90" zoomScaleNormal="75" zoomScaleSheetLayoutView="90" zoomScalePageLayoutView="0" workbookViewId="0" topLeftCell="A10">
      <selection activeCell="I23" sqref="I23:J23"/>
    </sheetView>
  </sheetViews>
  <sheetFormatPr defaultColWidth="9.00390625" defaultRowHeight="13.5"/>
  <cols>
    <col min="1" max="1" width="0.6171875" style="134" customWidth="1"/>
    <col min="2" max="2" width="9.00390625" style="134" bestFit="1" customWidth="1"/>
    <col min="3" max="3" width="13.625" style="134" bestFit="1" customWidth="1"/>
    <col min="4" max="4" width="10.00390625" style="134" bestFit="1" customWidth="1"/>
    <col min="5" max="5" width="11.625" style="134" customWidth="1"/>
    <col min="6" max="7" width="9.125" style="134" customWidth="1"/>
    <col min="8" max="8" width="11.00390625" style="135" bestFit="1" customWidth="1"/>
    <col min="9" max="9" width="8.625" style="134" customWidth="1"/>
    <col min="10" max="10" width="5.625" style="134" customWidth="1"/>
    <col min="11" max="12" width="16.625" style="134" customWidth="1"/>
    <col min="13" max="13" width="3.375" style="135" bestFit="1" customWidth="1"/>
    <col min="14" max="14" width="5.125" style="134" customWidth="1"/>
    <col min="15" max="15" width="9.00390625" style="134" customWidth="1"/>
    <col min="16" max="16" width="0" style="134" hidden="1" customWidth="1"/>
    <col min="17" max="17" width="23.75390625" style="134" hidden="1" customWidth="1"/>
    <col min="18" max="16384" width="9.00390625" style="134" customWidth="1"/>
  </cols>
  <sheetData>
    <row r="1" spans="2:14" ht="28.5">
      <c r="B1" s="232" t="s">
        <v>66</v>
      </c>
      <c r="C1" s="232"/>
      <c r="D1" s="232"/>
      <c r="E1" s="232"/>
      <c r="F1" s="232"/>
      <c r="G1" s="232"/>
      <c r="H1" s="232"/>
      <c r="I1" s="232"/>
      <c r="J1" s="207">
        <v>1</v>
      </c>
      <c r="K1" s="206" t="s">
        <v>67</v>
      </c>
      <c r="L1" s="205"/>
      <c r="M1" s="205"/>
      <c r="N1" s="205"/>
    </row>
    <row r="2" spans="11:14" ht="13.5" customHeight="1">
      <c r="K2" s="248" t="s">
        <v>68</v>
      </c>
      <c r="L2" s="237" t="str">
        <f>INDEX(Q4:Q15,J1,1)</f>
        <v>12月1日～12月10日</v>
      </c>
      <c r="M2" s="237"/>
      <c r="N2" s="237"/>
    </row>
    <row r="3" spans="2:14" ht="18" customHeight="1" thickBot="1">
      <c r="B3" s="203"/>
      <c r="C3" s="203"/>
      <c r="D3" s="203"/>
      <c r="E3" s="203"/>
      <c r="F3" s="203"/>
      <c r="K3" s="249"/>
      <c r="L3" s="238"/>
      <c r="M3" s="238"/>
      <c r="N3" s="238"/>
    </row>
    <row r="4" spans="2:17" s="2" customFormat="1" ht="17.25">
      <c r="B4" s="41"/>
      <c r="C4" s="42" t="s">
        <v>0</v>
      </c>
      <c r="D4" s="43" t="s">
        <v>62</v>
      </c>
      <c r="E4" s="87"/>
      <c r="F4" s="42"/>
      <c r="G4" s="42"/>
      <c r="H4" s="43"/>
      <c r="I4" s="42"/>
      <c r="J4" s="42"/>
      <c r="K4" s="42"/>
      <c r="L4" s="42"/>
      <c r="M4" s="43"/>
      <c r="N4" s="44"/>
      <c r="P4" s="2" t="s">
        <v>81</v>
      </c>
      <c r="Q4" s="204" t="s">
        <v>69</v>
      </c>
    </row>
    <row r="5" spans="2:17" s="141" customFormat="1" ht="17.25">
      <c r="B5" s="136"/>
      <c r="C5" s="137" t="s">
        <v>1</v>
      </c>
      <c r="D5" s="138" t="s">
        <v>2</v>
      </c>
      <c r="E5" s="139"/>
      <c r="F5" s="137"/>
      <c r="G5" s="140"/>
      <c r="H5" s="137" t="s">
        <v>3</v>
      </c>
      <c r="I5" s="137" t="s">
        <v>23</v>
      </c>
      <c r="K5" s="245"/>
      <c r="L5" s="245"/>
      <c r="M5" s="245"/>
      <c r="N5" s="142"/>
      <c r="P5" s="2" t="s">
        <v>82</v>
      </c>
      <c r="Q5" s="204" t="s">
        <v>70</v>
      </c>
    </row>
    <row r="6" spans="2:17" s="141" customFormat="1" ht="17.25">
      <c r="B6" s="143"/>
      <c r="C6" s="144" t="s">
        <v>4</v>
      </c>
      <c r="D6" s="145" t="s">
        <v>5</v>
      </c>
      <c r="E6" s="146"/>
      <c r="F6" s="144"/>
      <c r="G6" s="144"/>
      <c r="H6" s="145"/>
      <c r="I6" s="145"/>
      <c r="J6" s="145"/>
      <c r="K6" s="145"/>
      <c r="L6" s="145"/>
      <c r="M6" s="145"/>
      <c r="N6" s="147"/>
      <c r="P6" s="2" t="s">
        <v>83</v>
      </c>
      <c r="Q6" s="204" t="s">
        <v>71</v>
      </c>
    </row>
    <row r="7" spans="2:17" s="153" customFormat="1" ht="24" customHeight="1" thickBot="1">
      <c r="B7" s="148"/>
      <c r="C7" s="149" t="s">
        <v>6</v>
      </c>
      <c r="D7" s="150" t="s">
        <v>7</v>
      </c>
      <c r="E7" s="150" t="s">
        <v>8</v>
      </c>
      <c r="F7" s="151" t="s">
        <v>18</v>
      </c>
      <c r="G7" s="151" t="s">
        <v>19</v>
      </c>
      <c r="H7" s="150" t="s">
        <v>9</v>
      </c>
      <c r="I7" s="251" t="s">
        <v>10</v>
      </c>
      <c r="J7" s="252"/>
      <c r="K7" s="150" t="s">
        <v>11</v>
      </c>
      <c r="L7" s="152" t="s">
        <v>12</v>
      </c>
      <c r="M7" s="246" t="s">
        <v>14</v>
      </c>
      <c r="N7" s="247"/>
      <c r="P7" s="2" t="s">
        <v>84</v>
      </c>
      <c r="Q7" s="204" t="s">
        <v>72</v>
      </c>
    </row>
    <row r="8" spans="2:17" s="157" customFormat="1" ht="16.5" customHeight="1">
      <c r="B8" s="8"/>
      <c r="C8" s="102"/>
      <c r="D8" s="103"/>
      <c r="E8" s="103"/>
      <c r="F8" s="104"/>
      <c r="G8" s="104"/>
      <c r="H8" s="9" t="s">
        <v>64</v>
      </c>
      <c r="I8" s="191"/>
      <c r="J8" s="155"/>
      <c r="K8" s="156"/>
      <c r="L8" s="217">
        <f>ROUNDDOWN(K8*(I8+J8/60),0)</f>
        <v>0</v>
      </c>
      <c r="M8" s="10"/>
      <c r="N8" s="11"/>
      <c r="P8" s="2" t="s">
        <v>85</v>
      </c>
      <c r="Q8" s="204" t="s">
        <v>73</v>
      </c>
    </row>
    <row r="9" spans="2:17" s="157" customFormat="1" ht="16.5" customHeight="1">
      <c r="B9" s="20" t="s">
        <v>29</v>
      </c>
      <c r="C9" s="91"/>
      <c r="D9" s="92"/>
      <c r="E9" s="92"/>
      <c r="F9" s="93"/>
      <c r="G9" s="93"/>
      <c r="H9" s="14" t="s">
        <v>13</v>
      </c>
      <c r="I9" s="158"/>
      <c r="J9" s="159"/>
      <c r="K9" s="231"/>
      <c r="L9" s="218">
        <f>ROUNDDOWN(K9*(I9+J9/60),0)</f>
        <v>0</v>
      </c>
      <c r="M9" s="15"/>
      <c r="N9" s="221"/>
      <c r="P9" s="2" t="s">
        <v>86</v>
      </c>
      <c r="Q9" s="204" t="s">
        <v>74</v>
      </c>
    </row>
    <row r="10" spans="2:17" s="157" customFormat="1" ht="16.5" customHeight="1">
      <c r="B10" s="13"/>
      <c r="C10" s="91"/>
      <c r="D10" s="92"/>
      <c r="E10" s="92"/>
      <c r="F10" s="93"/>
      <c r="G10" s="93"/>
      <c r="H10" s="14" t="s">
        <v>65</v>
      </c>
      <c r="I10" s="158"/>
      <c r="J10" s="159"/>
      <c r="K10" s="231"/>
      <c r="L10" s="218">
        <f>ROUNDDOWN(K10*(I10+J10/60),0)</f>
        <v>0</v>
      </c>
      <c r="M10" s="15"/>
      <c r="N10" s="221"/>
      <c r="P10" s="2" t="s">
        <v>87</v>
      </c>
      <c r="Q10" s="204" t="s">
        <v>75</v>
      </c>
    </row>
    <row r="11" spans="2:17" s="157" customFormat="1" ht="16.5" customHeight="1">
      <c r="B11" s="13"/>
      <c r="C11" s="91"/>
      <c r="D11" s="92"/>
      <c r="E11" s="92"/>
      <c r="F11" s="93"/>
      <c r="G11" s="93"/>
      <c r="H11" s="14" t="s">
        <v>15</v>
      </c>
      <c r="I11" s="158"/>
      <c r="J11" s="159"/>
      <c r="K11" s="231"/>
      <c r="L11" s="218">
        <f>ROUNDDOWN(K11*(I11+J11/60),0)</f>
        <v>0</v>
      </c>
      <c r="M11" s="15"/>
      <c r="N11" s="221"/>
      <c r="P11" s="2" t="s">
        <v>88</v>
      </c>
      <c r="Q11" s="204" t="s">
        <v>76</v>
      </c>
    </row>
    <row r="12" spans="2:17" s="157" customFormat="1" ht="16.5" customHeight="1" thickBot="1">
      <c r="B12" s="66"/>
      <c r="C12" s="94"/>
      <c r="D12" s="95"/>
      <c r="E12" s="95"/>
      <c r="F12" s="96"/>
      <c r="G12" s="96"/>
      <c r="H12" s="37"/>
      <c r="I12" s="270"/>
      <c r="J12" s="271"/>
      <c r="K12" s="167"/>
      <c r="L12" s="219"/>
      <c r="M12" s="40"/>
      <c r="N12" s="81"/>
      <c r="P12" s="2" t="s">
        <v>89</v>
      </c>
      <c r="Q12" s="204" t="s">
        <v>77</v>
      </c>
    </row>
    <row r="13" spans="2:17" ht="16.5" customHeight="1" thickTop="1">
      <c r="B13" s="22"/>
      <c r="C13" s="91"/>
      <c r="D13" s="92"/>
      <c r="E13" s="92"/>
      <c r="F13" s="93"/>
      <c r="G13" s="93"/>
      <c r="H13" s="79" t="s">
        <v>64</v>
      </c>
      <c r="I13" s="168"/>
      <c r="J13" s="169"/>
      <c r="K13" s="170"/>
      <c r="L13" s="217">
        <f>ROUNDDOWN(K13*(I13+J13/60),0)</f>
        <v>0</v>
      </c>
      <c r="M13" s="10"/>
      <c r="N13" s="11"/>
      <c r="P13" s="2" t="s">
        <v>90</v>
      </c>
      <c r="Q13" s="204" t="s">
        <v>78</v>
      </c>
    </row>
    <row r="14" spans="2:17" ht="16.5" customHeight="1">
      <c r="B14" s="172" t="s">
        <v>63</v>
      </c>
      <c r="C14" s="91"/>
      <c r="D14" s="92"/>
      <c r="E14" s="92"/>
      <c r="F14" s="93"/>
      <c r="G14" s="93"/>
      <c r="H14" s="14" t="s">
        <v>13</v>
      </c>
      <c r="I14" s="158"/>
      <c r="J14" s="159"/>
      <c r="K14" s="231"/>
      <c r="L14" s="218">
        <f>ROUNDDOWN(K14*(I14+J14/60),0)</f>
        <v>0</v>
      </c>
      <c r="M14" s="15"/>
      <c r="N14" s="221"/>
      <c r="P14" s="2" t="s">
        <v>91</v>
      </c>
      <c r="Q14" s="204" t="s">
        <v>79</v>
      </c>
    </row>
    <row r="15" spans="2:17" ht="16.5" customHeight="1">
      <c r="B15" s="171"/>
      <c r="C15" s="91"/>
      <c r="D15" s="92"/>
      <c r="E15" s="92"/>
      <c r="F15" s="93"/>
      <c r="G15" s="93"/>
      <c r="H15" s="18" t="s">
        <v>65</v>
      </c>
      <c r="I15" s="158"/>
      <c r="J15" s="159"/>
      <c r="K15" s="231"/>
      <c r="L15" s="218">
        <f>ROUNDDOWN(K15*(I15+J15/60),0)</f>
        <v>0</v>
      </c>
      <c r="M15" s="15"/>
      <c r="N15" s="221"/>
      <c r="P15" s="2" t="s">
        <v>92</v>
      </c>
      <c r="Q15" s="204" t="s">
        <v>80</v>
      </c>
    </row>
    <row r="16" spans="2:17" ht="16.5" customHeight="1">
      <c r="B16" s="172"/>
      <c r="C16" s="91"/>
      <c r="D16" s="92"/>
      <c r="E16" s="97"/>
      <c r="F16" s="93"/>
      <c r="G16" s="93"/>
      <c r="H16" s="14" t="s">
        <v>15</v>
      </c>
      <c r="I16" s="158"/>
      <c r="J16" s="159"/>
      <c r="K16" s="231"/>
      <c r="L16" s="218">
        <f>ROUNDDOWN(K16*(I16+J16/60),0)</f>
        <v>0</v>
      </c>
      <c r="M16" s="15"/>
      <c r="N16" s="221"/>
      <c r="P16" s="157"/>
      <c r="Q16" s="157"/>
    </row>
    <row r="17" spans="2:17" ht="16.5" customHeight="1" thickBot="1">
      <c r="B17" s="172"/>
      <c r="C17" s="91"/>
      <c r="D17" s="92"/>
      <c r="E17" s="97"/>
      <c r="F17" s="93"/>
      <c r="G17" s="93"/>
      <c r="H17" s="73"/>
      <c r="I17" s="272"/>
      <c r="J17" s="273"/>
      <c r="K17" s="194"/>
      <c r="L17" s="219"/>
      <c r="M17" s="40"/>
      <c r="N17" s="81"/>
      <c r="P17" s="157"/>
      <c r="Q17" s="157"/>
    </row>
    <row r="18" spans="2:17" ht="16.5" customHeight="1" thickTop="1">
      <c r="B18" s="22"/>
      <c r="C18" s="125"/>
      <c r="D18" s="126"/>
      <c r="E18" s="126"/>
      <c r="F18" s="127"/>
      <c r="G18" s="127"/>
      <c r="H18" s="16" t="s">
        <v>64</v>
      </c>
      <c r="I18" s="162"/>
      <c r="J18" s="163"/>
      <c r="K18" s="164"/>
      <c r="L18" s="217">
        <f>ROUNDDOWN(K18*(I18+J18/60),0)</f>
        <v>0</v>
      </c>
      <c r="M18" s="10"/>
      <c r="N18" s="11"/>
      <c r="P18" s="157"/>
      <c r="Q18" s="157"/>
    </row>
    <row r="19" spans="2:17" ht="16.5" customHeight="1">
      <c r="B19" s="172"/>
      <c r="C19" s="91"/>
      <c r="D19" s="92"/>
      <c r="E19" s="92"/>
      <c r="F19" s="93"/>
      <c r="G19" s="93"/>
      <c r="H19" s="14" t="s">
        <v>13</v>
      </c>
      <c r="I19" s="158"/>
      <c r="J19" s="159"/>
      <c r="K19" s="231"/>
      <c r="L19" s="218">
        <f>ROUNDDOWN(K19*(I19+J19/60),0)</f>
        <v>0</v>
      </c>
      <c r="M19" s="15"/>
      <c r="N19" s="221"/>
      <c r="P19" s="157"/>
      <c r="Q19" s="157"/>
    </row>
    <row r="20" spans="2:17" ht="16.5" customHeight="1">
      <c r="B20" s="171"/>
      <c r="C20" s="91"/>
      <c r="D20" s="92"/>
      <c r="E20" s="92"/>
      <c r="F20" s="93"/>
      <c r="G20" s="93"/>
      <c r="H20" s="18" t="s">
        <v>65</v>
      </c>
      <c r="I20" s="158"/>
      <c r="J20" s="159"/>
      <c r="K20" s="231"/>
      <c r="L20" s="218">
        <f>ROUNDDOWN(K20*(I20+J20/60),0)</f>
        <v>0</v>
      </c>
      <c r="M20" s="15"/>
      <c r="N20" s="221"/>
      <c r="P20" s="157"/>
      <c r="Q20" s="157"/>
    </row>
    <row r="21" spans="2:17" ht="16.5" customHeight="1">
      <c r="B21" s="171"/>
      <c r="C21" s="91"/>
      <c r="D21" s="92"/>
      <c r="E21" s="97"/>
      <c r="F21" s="93"/>
      <c r="G21" s="93"/>
      <c r="H21" s="14" t="s">
        <v>15</v>
      </c>
      <c r="I21" s="158"/>
      <c r="J21" s="159"/>
      <c r="K21" s="231"/>
      <c r="L21" s="218">
        <f>ROUNDDOWN(K21*(I21+J21/60),0)</f>
        <v>0</v>
      </c>
      <c r="M21" s="15"/>
      <c r="N21" s="221"/>
      <c r="P21" s="157"/>
      <c r="Q21" s="157"/>
    </row>
    <row r="22" spans="2:17" ht="16.5" customHeight="1" thickBot="1">
      <c r="B22" s="173"/>
      <c r="C22" s="94"/>
      <c r="D22" s="95"/>
      <c r="E22" s="101"/>
      <c r="F22" s="96"/>
      <c r="G22" s="96"/>
      <c r="H22" s="37"/>
      <c r="I22" s="270"/>
      <c r="J22" s="271"/>
      <c r="K22" s="167"/>
      <c r="L22" s="82"/>
      <c r="M22" s="40"/>
      <c r="N22" s="81"/>
      <c r="P22" s="157"/>
      <c r="Q22" s="157"/>
    </row>
    <row r="23" spans="2:17" ht="16.5" customHeight="1" thickTop="1">
      <c r="B23" s="165"/>
      <c r="C23" s="174" t="s">
        <v>26</v>
      </c>
      <c r="D23" s="175"/>
      <c r="E23" s="176"/>
      <c r="F23" s="177"/>
      <c r="G23" s="177"/>
      <c r="H23" s="192"/>
      <c r="I23" s="239"/>
      <c r="J23" s="240"/>
      <c r="K23" s="193"/>
      <c r="L23" s="226">
        <f aca="true" t="shared" si="0" ref="L23:L29">ROUNDDOWN(K23*(I23+J23/60),0)</f>
        <v>0</v>
      </c>
      <c r="M23" s="38"/>
      <c r="N23" s="65"/>
      <c r="P23" s="157"/>
      <c r="Q23" s="157"/>
    </row>
    <row r="24" spans="2:17" ht="16.5" customHeight="1">
      <c r="B24" s="179" t="s">
        <v>17</v>
      </c>
      <c r="C24" s="177" t="s">
        <v>34</v>
      </c>
      <c r="D24" s="180"/>
      <c r="E24" s="181"/>
      <c r="F24" s="177"/>
      <c r="G24" s="177"/>
      <c r="H24" s="182"/>
      <c r="I24" s="274"/>
      <c r="J24" s="275"/>
      <c r="K24" s="183"/>
      <c r="L24" s="218">
        <f t="shared" si="0"/>
        <v>0</v>
      </c>
      <c r="M24" s="15"/>
      <c r="N24" s="31"/>
      <c r="P24" s="157"/>
      <c r="Q24" s="157"/>
    </row>
    <row r="25" spans="2:17" ht="16.5" customHeight="1">
      <c r="B25" s="165"/>
      <c r="C25" s="185" t="s">
        <v>35</v>
      </c>
      <c r="D25" s="180"/>
      <c r="E25" s="181"/>
      <c r="F25" s="185"/>
      <c r="G25" s="185"/>
      <c r="H25" s="182"/>
      <c r="I25" s="268"/>
      <c r="J25" s="269"/>
      <c r="K25" s="183"/>
      <c r="L25" s="218">
        <f t="shared" si="0"/>
        <v>0</v>
      </c>
      <c r="M25" s="15"/>
      <c r="N25" s="33"/>
      <c r="P25" s="157"/>
      <c r="Q25" s="157"/>
    </row>
    <row r="26" spans="2:17" ht="16.5" customHeight="1">
      <c r="B26" s="165"/>
      <c r="C26" s="250" t="s">
        <v>59</v>
      </c>
      <c r="D26" s="186" t="s">
        <v>64</v>
      </c>
      <c r="E26" s="208" t="s">
        <v>93</v>
      </c>
      <c r="F26" s="185"/>
      <c r="G26" s="185"/>
      <c r="H26" s="182"/>
      <c r="I26" s="241"/>
      <c r="J26" s="242"/>
      <c r="K26" s="222"/>
      <c r="L26" s="218">
        <f t="shared" si="0"/>
        <v>0</v>
      </c>
      <c r="M26" s="15"/>
      <c r="N26" s="31"/>
      <c r="P26" s="157"/>
      <c r="Q26" s="157"/>
    </row>
    <row r="27" spans="2:17" ht="16.5" customHeight="1">
      <c r="B27" s="165"/>
      <c r="C27" s="250"/>
      <c r="D27" s="186" t="s">
        <v>13</v>
      </c>
      <c r="E27" s="208" t="s">
        <v>94</v>
      </c>
      <c r="F27" s="185"/>
      <c r="G27" s="185"/>
      <c r="H27" s="182"/>
      <c r="I27" s="241"/>
      <c r="J27" s="242"/>
      <c r="K27" s="214"/>
      <c r="L27" s="218">
        <f t="shared" si="0"/>
        <v>0</v>
      </c>
      <c r="M27" s="15"/>
      <c r="N27" s="221"/>
      <c r="P27" s="157"/>
      <c r="Q27" s="157"/>
    </row>
    <row r="28" spans="2:14" ht="16.5" customHeight="1">
      <c r="B28" s="165"/>
      <c r="C28" s="250"/>
      <c r="D28" s="186" t="s">
        <v>65</v>
      </c>
      <c r="E28" s="208" t="s">
        <v>95</v>
      </c>
      <c r="F28" s="185"/>
      <c r="G28" s="185"/>
      <c r="H28" s="182"/>
      <c r="I28" s="241"/>
      <c r="J28" s="242"/>
      <c r="K28" s="214"/>
      <c r="L28" s="218">
        <f t="shared" si="0"/>
        <v>0</v>
      </c>
      <c r="M28" s="15"/>
      <c r="N28" s="221"/>
    </row>
    <row r="29" spans="2:14" ht="16.5" customHeight="1" thickBot="1">
      <c r="B29" s="187"/>
      <c r="C29" s="250"/>
      <c r="D29" s="188" t="s">
        <v>15</v>
      </c>
      <c r="E29" s="209" t="s">
        <v>96</v>
      </c>
      <c r="F29" s="189"/>
      <c r="G29" s="189"/>
      <c r="H29" s="190"/>
      <c r="I29" s="253"/>
      <c r="J29" s="254"/>
      <c r="K29" s="214"/>
      <c r="L29" s="218">
        <f t="shared" si="0"/>
        <v>0</v>
      </c>
      <c r="M29" s="75"/>
      <c r="N29" s="221"/>
    </row>
    <row r="30" spans="2:17" s="59" customFormat="1" ht="22.5" customHeight="1" thickBot="1">
      <c r="B30" s="54"/>
      <c r="C30" s="56" t="s">
        <v>108</v>
      </c>
      <c r="D30" s="55"/>
      <c r="E30" s="55"/>
      <c r="F30" s="55"/>
      <c r="G30" s="55"/>
      <c r="H30" s="56"/>
      <c r="I30" s="55"/>
      <c r="J30" s="55"/>
      <c r="K30" s="55"/>
      <c r="L30" s="57">
        <f>SUM(L8:L29)</f>
        <v>0</v>
      </c>
      <c r="M30" s="56"/>
      <c r="N30" s="58"/>
      <c r="P30" s="134"/>
      <c r="Q30" s="134"/>
    </row>
    <row r="32" spans="6:10" ht="27.75" customHeight="1">
      <c r="F32" s="267" t="s">
        <v>101</v>
      </c>
      <c r="G32" s="267"/>
      <c r="H32" s="211" t="s">
        <v>98</v>
      </c>
      <c r="I32" s="210"/>
      <c r="J32" s="134" t="s">
        <v>100</v>
      </c>
    </row>
    <row r="33" spans="6:8" ht="13.5">
      <c r="F33" s="267"/>
      <c r="G33" s="267"/>
      <c r="H33" s="211"/>
    </row>
    <row r="34" spans="6:10" ht="27.75" customHeight="1">
      <c r="F34" s="267"/>
      <c r="G34" s="267"/>
      <c r="H34" s="211" t="s">
        <v>99</v>
      </c>
      <c r="I34" s="210"/>
      <c r="J34" s="134" t="s">
        <v>100</v>
      </c>
    </row>
    <row r="48" spans="16:17" ht="14.25">
      <c r="P48" s="59"/>
      <c r="Q48" s="59"/>
    </row>
    <row r="49" spans="16:17" ht="14.25">
      <c r="P49" s="59"/>
      <c r="Q49" s="59"/>
    </row>
    <row r="50" spans="16:17" ht="14.25">
      <c r="P50" s="59"/>
      <c r="Q50" s="59"/>
    </row>
  </sheetData>
  <sheetProtection/>
  <mergeCells count="18">
    <mergeCell ref="F32:G34"/>
    <mergeCell ref="I25:J25"/>
    <mergeCell ref="M7:N7"/>
    <mergeCell ref="I12:J12"/>
    <mergeCell ref="I17:J17"/>
    <mergeCell ref="I22:J22"/>
    <mergeCell ref="I23:J23"/>
    <mergeCell ref="I24:J24"/>
    <mergeCell ref="B1:I1"/>
    <mergeCell ref="K2:K3"/>
    <mergeCell ref="L2:N3"/>
    <mergeCell ref="I28:J28"/>
    <mergeCell ref="C26:C29"/>
    <mergeCell ref="I26:J26"/>
    <mergeCell ref="I27:J27"/>
    <mergeCell ref="I29:J29"/>
    <mergeCell ref="I7:J7"/>
    <mergeCell ref="K5:M5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400" verticalDpi="4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7"/>
  <sheetViews>
    <sheetView tabSelected="1" view="pageBreakPreview" zoomScale="75" zoomScaleNormal="75" zoomScaleSheetLayoutView="75" zoomScalePageLayoutView="0" workbookViewId="0" topLeftCell="A1">
      <selection activeCell="S16" sqref="S16"/>
    </sheetView>
  </sheetViews>
  <sheetFormatPr defaultColWidth="9.00390625" defaultRowHeight="13.5"/>
  <cols>
    <col min="1" max="1" width="0.6171875" style="1" customWidth="1"/>
    <col min="2" max="2" width="9.00390625" style="1" bestFit="1" customWidth="1"/>
    <col min="3" max="3" width="13.625" style="1" bestFit="1" customWidth="1"/>
    <col min="4" max="4" width="10.00390625" style="1" bestFit="1" customWidth="1"/>
    <col min="5" max="5" width="11.625" style="1" customWidth="1"/>
    <col min="6" max="7" width="9.125" style="1" customWidth="1"/>
    <col min="8" max="8" width="11.00390625" style="3" bestFit="1" customWidth="1"/>
    <col min="9" max="9" width="8.625" style="1" customWidth="1"/>
    <col min="10" max="10" width="5.625" style="1" customWidth="1"/>
    <col min="11" max="12" width="16.625" style="1" customWidth="1"/>
    <col min="13" max="13" width="3.375" style="3" bestFit="1" customWidth="1"/>
    <col min="14" max="14" width="5.125" style="1" customWidth="1"/>
    <col min="15" max="15" width="9.00390625" style="1" customWidth="1"/>
    <col min="16" max="16" width="9.125" style="134" hidden="1" customWidth="1"/>
    <col min="17" max="17" width="24.50390625" style="134" hidden="1" customWidth="1"/>
    <col min="18" max="16384" width="9.00390625" style="1" customWidth="1"/>
  </cols>
  <sheetData>
    <row r="1" spans="2:14" s="134" customFormat="1" ht="28.5">
      <c r="B1" s="232" t="s">
        <v>66</v>
      </c>
      <c r="C1" s="232"/>
      <c r="D1" s="232"/>
      <c r="E1" s="232"/>
      <c r="F1" s="232"/>
      <c r="G1" s="232"/>
      <c r="H1" s="232"/>
      <c r="I1" s="232"/>
      <c r="J1" s="207">
        <v>8</v>
      </c>
      <c r="K1" s="206" t="s">
        <v>67</v>
      </c>
      <c r="L1" s="205"/>
      <c r="M1" s="205"/>
      <c r="N1" s="205"/>
    </row>
    <row r="2" spans="8:14" s="134" customFormat="1" ht="13.5" customHeight="1">
      <c r="H2" s="135"/>
      <c r="K2" s="248" t="s">
        <v>68</v>
      </c>
      <c r="L2" s="237" t="str">
        <f>INDEX(Q4:Q20,J1,1)</f>
        <v>２月１日～２月20日</v>
      </c>
      <c r="M2" s="237"/>
      <c r="N2" s="237"/>
    </row>
    <row r="3" spans="2:14" s="134" customFormat="1" ht="18" customHeight="1" thickBot="1">
      <c r="B3" s="203"/>
      <c r="C3" s="203"/>
      <c r="D3" s="203"/>
      <c r="E3" s="203"/>
      <c r="F3" s="203"/>
      <c r="H3" s="135"/>
      <c r="K3" s="249"/>
      <c r="L3" s="238"/>
      <c r="M3" s="238"/>
      <c r="N3" s="238"/>
    </row>
    <row r="4" spans="2:17" s="2" customFormat="1" ht="17.25">
      <c r="B4" s="41"/>
      <c r="C4" s="42" t="s">
        <v>0</v>
      </c>
      <c r="D4" s="43" t="s">
        <v>30</v>
      </c>
      <c r="E4" s="87" t="s">
        <v>36</v>
      </c>
      <c r="F4" s="42"/>
      <c r="G4" s="42"/>
      <c r="H4" s="43"/>
      <c r="I4" s="42"/>
      <c r="J4" s="42"/>
      <c r="K4" s="42"/>
      <c r="L4" s="42"/>
      <c r="M4" s="43"/>
      <c r="N4" s="44"/>
      <c r="P4" s="2" t="s">
        <v>81</v>
      </c>
      <c r="Q4" s="204" t="s">
        <v>69</v>
      </c>
    </row>
    <row r="5" spans="2:17" s="48" customFormat="1" ht="17.25">
      <c r="B5" s="45"/>
      <c r="C5" s="46" t="s">
        <v>1</v>
      </c>
      <c r="D5" s="47" t="s">
        <v>2</v>
      </c>
      <c r="E5" s="88">
        <v>13</v>
      </c>
      <c r="F5" s="46"/>
      <c r="G5" s="90">
        <v>1</v>
      </c>
      <c r="H5" s="46" t="s">
        <v>3</v>
      </c>
      <c r="I5" s="46" t="s">
        <v>23</v>
      </c>
      <c r="K5" s="257" t="s">
        <v>37</v>
      </c>
      <c r="L5" s="257"/>
      <c r="M5" s="257"/>
      <c r="N5" s="49"/>
      <c r="P5" s="2" t="s">
        <v>82</v>
      </c>
      <c r="Q5" s="204" t="s">
        <v>70</v>
      </c>
    </row>
    <row r="6" spans="2:17" s="48" customFormat="1" ht="17.25">
      <c r="B6" s="50"/>
      <c r="C6" s="51" t="s">
        <v>4</v>
      </c>
      <c r="D6" s="52" t="s">
        <v>5</v>
      </c>
      <c r="E6" s="89" t="s">
        <v>31</v>
      </c>
      <c r="F6" s="51"/>
      <c r="G6" s="51"/>
      <c r="H6" s="52"/>
      <c r="I6" s="52"/>
      <c r="J6" s="52"/>
      <c r="K6" s="52"/>
      <c r="L6" s="52"/>
      <c r="M6" s="52"/>
      <c r="N6" s="53"/>
      <c r="P6" s="2" t="s">
        <v>83</v>
      </c>
      <c r="Q6" s="204" t="s">
        <v>71</v>
      </c>
    </row>
    <row r="7" spans="2:17" s="4" customFormat="1" ht="24" customHeight="1" thickBot="1">
      <c r="B7" s="5"/>
      <c r="C7" s="6" t="s">
        <v>6</v>
      </c>
      <c r="D7" s="7" t="s">
        <v>7</v>
      </c>
      <c r="E7" s="7" t="s">
        <v>8</v>
      </c>
      <c r="F7" s="36" t="s">
        <v>18</v>
      </c>
      <c r="G7" s="36" t="s">
        <v>19</v>
      </c>
      <c r="H7" s="7" t="s">
        <v>9</v>
      </c>
      <c r="I7" s="259" t="s">
        <v>10</v>
      </c>
      <c r="J7" s="260"/>
      <c r="K7" s="7" t="s">
        <v>11</v>
      </c>
      <c r="L7" s="35" t="s">
        <v>12</v>
      </c>
      <c r="M7" s="261" t="s">
        <v>109</v>
      </c>
      <c r="N7" s="262"/>
      <c r="P7" s="2" t="s">
        <v>84</v>
      </c>
      <c r="Q7" s="204" t="s">
        <v>72</v>
      </c>
    </row>
    <row r="8" spans="2:17" s="12" customFormat="1" ht="16.5" customHeight="1">
      <c r="B8" s="8" t="s">
        <v>102</v>
      </c>
      <c r="C8" s="102" t="s">
        <v>33</v>
      </c>
      <c r="D8" s="103" t="s">
        <v>51</v>
      </c>
      <c r="E8" s="103" t="s">
        <v>52</v>
      </c>
      <c r="F8" s="104" t="s">
        <v>53</v>
      </c>
      <c r="G8" s="104" t="s">
        <v>57</v>
      </c>
      <c r="H8" s="9" t="s">
        <v>64</v>
      </c>
      <c r="I8" s="105">
        <v>1</v>
      </c>
      <c r="J8" s="106">
        <v>20</v>
      </c>
      <c r="K8" s="107">
        <v>14200</v>
      </c>
      <c r="L8" s="217">
        <f>ROUNDDOWN(K8*(I8+J8/60),0)</f>
        <v>18933</v>
      </c>
      <c r="M8" s="10"/>
      <c r="N8" s="11"/>
      <c r="P8" s="2" t="s">
        <v>85</v>
      </c>
      <c r="Q8" s="204" t="s">
        <v>73</v>
      </c>
    </row>
    <row r="9" spans="2:17" s="12" customFormat="1" ht="16.5" customHeight="1">
      <c r="B9" s="20" t="s">
        <v>29</v>
      </c>
      <c r="C9" s="91" t="s">
        <v>32</v>
      </c>
      <c r="D9" s="92"/>
      <c r="E9" s="92"/>
      <c r="F9" s="93" t="s">
        <v>54</v>
      </c>
      <c r="G9" s="93"/>
      <c r="H9" s="14" t="s">
        <v>13</v>
      </c>
      <c r="I9" s="108">
        <v>12</v>
      </c>
      <c r="J9" s="109">
        <v>30</v>
      </c>
      <c r="K9" s="214">
        <v>16170</v>
      </c>
      <c r="L9" s="218">
        <f>ROUNDDOWN(K9*(I9+J9/60),0)</f>
        <v>202125</v>
      </c>
      <c r="M9" s="15"/>
      <c r="N9" s="221"/>
      <c r="P9" s="2" t="s">
        <v>86</v>
      </c>
      <c r="Q9" s="204" t="s">
        <v>74</v>
      </c>
    </row>
    <row r="10" spans="2:17" s="12" customFormat="1" ht="16.5" customHeight="1">
      <c r="B10" s="13"/>
      <c r="C10" s="91"/>
      <c r="D10" s="92"/>
      <c r="E10" s="92"/>
      <c r="F10" s="93"/>
      <c r="G10" s="93"/>
      <c r="H10" s="14" t="s">
        <v>65</v>
      </c>
      <c r="I10" s="108">
        <v>2</v>
      </c>
      <c r="J10" s="109">
        <v>30</v>
      </c>
      <c r="K10" s="214">
        <v>16905</v>
      </c>
      <c r="L10" s="218">
        <f>ROUNDDOWN(K10*(I10+J10/60),0)</f>
        <v>42262</v>
      </c>
      <c r="M10" s="15"/>
      <c r="N10" s="221"/>
      <c r="P10" s="2" t="s">
        <v>87</v>
      </c>
      <c r="Q10" s="204" t="s">
        <v>75</v>
      </c>
    </row>
    <row r="11" spans="2:17" s="12" customFormat="1" ht="16.5" customHeight="1">
      <c r="B11" s="13"/>
      <c r="C11" s="91"/>
      <c r="D11" s="92"/>
      <c r="E11" s="92"/>
      <c r="F11" s="93"/>
      <c r="G11" s="93"/>
      <c r="H11" s="14" t="s">
        <v>15</v>
      </c>
      <c r="I11" s="108">
        <v>6</v>
      </c>
      <c r="J11" s="109">
        <v>20</v>
      </c>
      <c r="K11" s="214">
        <v>18480</v>
      </c>
      <c r="L11" s="218">
        <f>ROUNDDOWN(K11*(I11+J11/60),0)</f>
        <v>117040</v>
      </c>
      <c r="M11" s="15"/>
      <c r="N11" s="221"/>
      <c r="P11" s="2" t="s">
        <v>88</v>
      </c>
      <c r="Q11" s="204" t="s">
        <v>76</v>
      </c>
    </row>
    <row r="12" spans="2:17" s="12" customFormat="1" ht="16.5" customHeight="1" thickBot="1">
      <c r="B12" s="66"/>
      <c r="C12" s="94"/>
      <c r="D12" s="95"/>
      <c r="E12" s="95"/>
      <c r="F12" s="96"/>
      <c r="G12" s="96"/>
      <c r="H12" s="37"/>
      <c r="I12" s="276"/>
      <c r="J12" s="277"/>
      <c r="K12" s="122"/>
      <c r="L12" s="219"/>
      <c r="M12" s="40"/>
      <c r="N12" s="81"/>
      <c r="P12" s="2" t="s">
        <v>89</v>
      </c>
      <c r="Q12" s="204" t="s">
        <v>77</v>
      </c>
    </row>
    <row r="13" spans="2:17" ht="16.5" customHeight="1" thickTop="1">
      <c r="B13" s="8" t="s">
        <v>107</v>
      </c>
      <c r="C13" s="102" t="s">
        <v>33</v>
      </c>
      <c r="D13" s="103" t="s">
        <v>51</v>
      </c>
      <c r="E13" s="103" t="s">
        <v>52</v>
      </c>
      <c r="F13" s="104" t="s">
        <v>53</v>
      </c>
      <c r="G13" s="104" t="s">
        <v>57</v>
      </c>
      <c r="H13" s="9" t="s">
        <v>64</v>
      </c>
      <c r="I13" s="105">
        <v>1</v>
      </c>
      <c r="J13" s="106">
        <v>20</v>
      </c>
      <c r="K13" s="107">
        <v>14910</v>
      </c>
      <c r="L13" s="217">
        <f>ROUNDDOWN(K13*(I13+J13/60),0)</f>
        <v>19880</v>
      </c>
      <c r="M13" s="10"/>
      <c r="N13" s="11"/>
      <c r="P13" s="2" t="s">
        <v>90</v>
      </c>
      <c r="Q13" s="204" t="s">
        <v>78</v>
      </c>
    </row>
    <row r="14" spans="2:17" ht="16.5" customHeight="1">
      <c r="B14" s="20" t="s">
        <v>29</v>
      </c>
      <c r="C14" s="91" t="s">
        <v>32</v>
      </c>
      <c r="D14" s="92"/>
      <c r="E14" s="92"/>
      <c r="F14" s="93" t="s">
        <v>54</v>
      </c>
      <c r="G14" s="93"/>
      <c r="H14" s="14" t="s">
        <v>13</v>
      </c>
      <c r="I14" s="108">
        <v>12</v>
      </c>
      <c r="J14" s="109">
        <v>30</v>
      </c>
      <c r="K14" s="214">
        <v>16170</v>
      </c>
      <c r="L14" s="218">
        <f>ROUNDDOWN(K14*(I14+J14/60),0)</f>
        <v>202125</v>
      </c>
      <c r="M14" s="15"/>
      <c r="N14" s="221"/>
      <c r="P14" s="2" t="s">
        <v>91</v>
      </c>
      <c r="Q14" s="204" t="s">
        <v>79</v>
      </c>
    </row>
    <row r="15" spans="2:17" ht="16.5" customHeight="1">
      <c r="B15" s="13"/>
      <c r="C15" s="91"/>
      <c r="D15" s="92"/>
      <c r="E15" s="92"/>
      <c r="F15" s="93"/>
      <c r="G15" s="93"/>
      <c r="H15" s="14" t="s">
        <v>65</v>
      </c>
      <c r="I15" s="108">
        <v>2</v>
      </c>
      <c r="J15" s="109">
        <v>30</v>
      </c>
      <c r="K15" s="214">
        <v>16905</v>
      </c>
      <c r="L15" s="218">
        <f>ROUNDDOWN(K15*(I15+J15/60),0)</f>
        <v>42262</v>
      </c>
      <c r="M15" s="15"/>
      <c r="N15" s="221"/>
      <c r="P15" s="2" t="s">
        <v>92</v>
      </c>
      <c r="Q15" s="204" t="s">
        <v>80</v>
      </c>
    </row>
    <row r="16" spans="2:17" ht="16.5" customHeight="1">
      <c r="B16" s="13"/>
      <c r="C16" s="91"/>
      <c r="D16" s="92"/>
      <c r="E16" s="92"/>
      <c r="F16" s="93"/>
      <c r="G16" s="93"/>
      <c r="H16" s="14" t="s">
        <v>15</v>
      </c>
      <c r="I16" s="108">
        <v>6</v>
      </c>
      <c r="J16" s="109">
        <v>20</v>
      </c>
      <c r="K16" s="214">
        <v>18480</v>
      </c>
      <c r="L16" s="218">
        <f>ROUNDDOWN(K16*(I16+J16/60),0)</f>
        <v>117040</v>
      </c>
      <c r="M16" s="15"/>
      <c r="N16" s="221"/>
      <c r="P16" s="157"/>
      <c r="Q16" s="157"/>
    </row>
    <row r="17" spans="2:17" ht="16.5" customHeight="1" thickBot="1">
      <c r="B17" s="66"/>
      <c r="C17" s="94"/>
      <c r="D17" s="95"/>
      <c r="E17" s="95"/>
      <c r="F17" s="96"/>
      <c r="G17" s="96"/>
      <c r="H17" s="37"/>
      <c r="I17" s="276"/>
      <c r="J17" s="277"/>
      <c r="K17" s="122"/>
      <c r="L17" s="219"/>
      <c r="M17" s="40"/>
      <c r="N17" s="81"/>
      <c r="P17" s="157"/>
      <c r="Q17" s="157"/>
    </row>
    <row r="18" spans="2:17" ht="16.5" customHeight="1" thickTop="1">
      <c r="B18" s="8" t="s">
        <v>97</v>
      </c>
      <c r="C18" s="102" t="s">
        <v>33</v>
      </c>
      <c r="D18" s="103" t="s">
        <v>51</v>
      </c>
      <c r="E18" s="103" t="s">
        <v>52</v>
      </c>
      <c r="F18" s="104" t="s">
        <v>53</v>
      </c>
      <c r="G18" s="104" t="s">
        <v>57</v>
      </c>
      <c r="H18" s="9" t="s">
        <v>64</v>
      </c>
      <c r="I18" s="105">
        <v>1</v>
      </c>
      <c r="J18" s="106">
        <v>20</v>
      </c>
      <c r="K18" s="213">
        <v>14910</v>
      </c>
      <c r="L18" s="217">
        <f>ROUNDDOWN(K18*(I18+J18/60),0)</f>
        <v>19880</v>
      </c>
      <c r="M18" s="10"/>
      <c r="N18" s="11"/>
      <c r="P18" s="2" t="s">
        <v>90</v>
      </c>
      <c r="Q18" s="204" t="s">
        <v>78</v>
      </c>
    </row>
    <row r="19" spans="2:17" ht="16.5" customHeight="1">
      <c r="B19" s="20" t="s">
        <v>29</v>
      </c>
      <c r="C19" s="91" t="s">
        <v>32</v>
      </c>
      <c r="D19" s="92"/>
      <c r="E19" s="92"/>
      <c r="F19" s="93" t="s">
        <v>54</v>
      </c>
      <c r="G19" s="93"/>
      <c r="H19" s="14" t="s">
        <v>13</v>
      </c>
      <c r="I19" s="108">
        <v>12</v>
      </c>
      <c r="J19" s="109">
        <v>30</v>
      </c>
      <c r="K19" s="214">
        <v>16170</v>
      </c>
      <c r="L19" s="218">
        <f>ROUNDDOWN(K19*(I19+J19/60),0)</f>
        <v>202125</v>
      </c>
      <c r="M19" s="15"/>
      <c r="N19" s="221"/>
      <c r="P19" s="2" t="s">
        <v>91</v>
      </c>
      <c r="Q19" s="204" t="s">
        <v>79</v>
      </c>
    </row>
    <row r="20" spans="2:17" ht="16.5" customHeight="1">
      <c r="B20" s="13"/>
      <c r="C20" s="91"/>
      <c r="D20" s="92"/>
      <c r="E20" s="92"/>
      <c r="F20" s="93"/>
      <c r="G20" s="93"/>
      <c r="H20" s="14" t="s">
        <v>65</v>
      </c>
      <c r="I20" s="108">
        <v>2</v>
      </c>
      <c r="J20" s="109">
        <v>30</v>
      </c>
      <c r="K20" s="214">
        <v>16905</v>
      </c>
      <c r="L20" s="218">
        <f>ROUNDDOWN(K20*(I20+J20/60),0)</f>
        <v>42262</v>
      </c>
      <c r="M20" s="15"/>
      <c r="N20" s="221"/>
      <c r="P20" s="2" t="s">
        <v>92</v>
      </c>
      <c r="Q20" s="204" t="s">
        <v>80</v>
      </c>
    </row>
    <row r="21" spans="2:17" ht="16.5" customHeight="1">
      <c r="B21" s="13"/>
      <c r="C21" s="91"/>
      <c r="D21" s="92"/>
      <c r="E21" s="92"/>
      <c r="F21" s="93"/>
      <c r="G21" s="93"/>
      <c r="H21" s="14" t="s">
        <v>15</v>
      </c>
      <c r="I21" s="108">
        <v>6</v>
      </c>
      <c r="J21" s="109">
        <v>20</v>
      </c>
      <c r="K21" s="214">
        <v>18480</v>
      </c>
      <c r="L21" s="218">
        <f>ROUNDDOWN(K21*(I21+J21/60),0)</f>
        <v>117040</v>
      </c>
      <c r="M21" s="15"/>
      <c r="N21" s="221"/>
      <c r="P21" s="157"/>
      <c r="Q21" s="157"/>
    </row>
    <row r="22" spans="2:17" ht="16.5" customHeight="1" thickBot="1">
      <c r="B22" s="66"/>
      <c r="C22" s="94"/>
      <c r="D22" s="95"/>
      <c r="E22" s="95"/>
      <c r="F22" s="96"/>
      <c r="G22" s="96"/>
      <c r="H22" s="37"/>
      <c r="I22" s="276"/>
      <c r="J22" s="277"/>
      <c r="K22" s="215"/>
      <c r="L22" s="82"/>
      <c r="M22" s="40"/>
      <c r="N22" s="81"/>
      <c r="P22" s="157"/>
      <c r="Q22" s="157"/>
    </row>
    <row r="23" spans="2:17" ht="16.5" customHeight="1" thickTop="1">
      <c r="B23" s="22"/>
      <c r="C23" s="125"/>
      <c r="D23" s="126"/>
      <c r="E23" s="126"/>
      <c r="F23" s="127"/>
      <c r="G23" s="127"/>
      <c r="H23" s="16" t="s">
        <v>64</v>
      </c>
      <c r="I23" s="112"/>
      <c r="J23" s="113"/>
      <c r="K23" s="216"/>
      <c r="L23" s="220">
        <f>ROUNDDOWN(K23*(I23+J23/60),1)</f>
        <v>0</v>
      </c>
      <c r="M23" s="17"/>
      <c r="N23" s="23"/>
      <c r="P23" s="157"/>
      <c r="Q23" s="157"/>
    </row>
    <row r="24" spans="2:17" ht="16.5" customHeight="1">
      <c r="B24" s="25"/>
      <c r="C24" s="91"/>
      <c r="D24" s="92"/>
      <c r="E24" s="92"/>
      <c r="F24" s="93"/>
      <c r="G24" s="93"/>
      <c r="H24" s="14" t="s">
        <v>13</v>
      </c>
      <c r="I24" s="108"/>
      <c r="J24" s="109"/>
      <c r="K24" s="214">
        <f>ROUNDDOWN(K$23*N24,-2)</f>
        <v>0</v>
      </c>
      <c r="L24" s="218">
        <f>ROUNDDOWN(K24*(I24+J24/60),1)</f>
        <v>0</v>
      </c>
      <c r="M24" s="15"/>
      <c r="N24" s="221"/>
      <c r="P24" s="157"/>
      <c r="Q24" s="157"/>
    </row>
    <row r="25" spans="2:17" ht="16.5" customHeight="1">
      <c r="B25" s="24"/>
      <c r="C25" s="91"/>
      <c r="D25" s="92"/>
      <c r="E25" s="92"/>
      <c r="F25" s="93"/>
      <c r="G25" s="93"/>
      <c r="H25" s="18" t="s">
        <v>65</v>
      </c>
      <c r="I25" s="108"/>
      <c r="J25" s="109"/>
      <c r="K25" s="214">
        <f>ROUNDDOWN(K$23*N25,-2)</f>
        <v>0</v>
      </c>
      <c r="L25" s="218">
        <f>ROUNDDOWN(K25*(I25+J25/60),1)</f>
        <v>0</v>
      </c>
      <c r="M25" s="15"/>
      <c r="N25" s="221"/>
      <c r="P25" s="157"/>
      <c r="Q25" s="157"/>
    </row>
    <row r="26" spans="2:17" ht="16.5" customHeight="1">
      <c r="B26" s="24"/>
      <c r="C26" s="91"/>
      <c r="D26" s="92"/>
      <c r="E26" s="97"/>
      <c r="F26" s="93"/>
      <c r="G26" s="93"/>
      <c r="H26" s="14" t="s">
        <v>15</v>
      </c>
      <c r="I26" s="108"/>
      <c r="J26" s="109"/>
      <c r="K26" s="214">
        <f>ROUNDDOWN(K$23*N26,-2)</f>
        <v>0</v>
      </c>
      <c r="L26" s="218">
        <f>ROUNDDOWN(K26*(I26+J26/60),1)</f>
        <v>0</v>
      </c>
      <c r="M26" s="75"/>
      <c r="N26" s="221"/>
      <c r="P26" s="157"/>
      <c r="Q26" s="157"/>
    </row>
    <row r="27" spans="2:17" ht="16.5" customHeight="1" thickBot="1">
      <c r="B27" s="64"/>
      <c r="C27" s="94"/>
      <c r="D27" s="95"/>
      <c r="E27" s="101"/>
      <c r="F27" s="96"/>
      <c r="G27" s="96"/>
      <c r="H27" s="37"/>
      <c r="I27" s="276"/>
      <c r="J27" s="277"/>
      <c r="K27" s="122"/>
      <c r="L27" s="82"/>
      <c r="M27" s="40"/>
      <c r="N27" s="81"/>
      <c r="P27" s="157"/>
      <c r="Q27" s="157"/>
    </row>
    <row r="28" spans="2:17" ht="16.5" customHeight="1" thickTop="1">
      <c r="B28" s="21"/>
      <c r="C28" s="60" t="s">
        <v>26</v>
      </c>
      <c r="D28" s="61"/>
      <c r="E28" s="62"/>
      <c r="F28" s="27"/>
      <c r="G28" s="27"/>
      <c r="H28" s="63"/>
      <c r="I28" s="114">
        <v>0</v>
      </c>
      <c r="J28" s="115"/>
      <c r="K28" s="123"/>
      <c r="L28" s="226">
        <f aca="true" t="shared" si="0" ref="L28:L34">ROUNDDOWN(K28*(I28+J28/60),1)</f>
        <v>0</v>
      </c>
      <c r="M28" s="38"/>
      <c r="N28" s="65"/>
      <c r="P28" s="157"/>
      <c r="Q28" s="157"/>
    </row>
    <row r="29" spans="2:17" ht="16.5" customHeight="1">
      <c r="B29" s="26" t="s">
        <v>17</v>
      </c>
      <c r="C29" s="27" t="s">
        <v>34</v>
      </c>
      <c r="D29" s="28"/>
      <c r="E29" s="29"/>
      <c r="F29" s="27"/>
      <c r="G29" s="27"/>
      <c r="H29" s="30"/>
      <c r="I29" s="116">
        <v>20.5</v>
      </c>
      <c r="J29" s="117"/>
      <c r="K29" s="124">
        <v>2100</v>
      </c>
      <c r="L29" s="218">
        <f t="shared" si="0"/>
        <v>43050</v>
      </c>
      <c r="M29" s="15"/>
      <c r="N29" s="31"/>
      <c r="P29" s="157"/>
      <c r="Q29" s="157"/>
    </row>
    <row r="30" spans="2:17" ht="16.5" customHeight="1">
      <c r="B30" s="21"/>
      <c r="C30" s="32" t="s">
        <v>35</v>
      </c>
      <c r="D30" s="28"/>
      <c r="E30" s="29"/>
      <c r="F30" s="32"/>
      <c r="G30" s="32"/>
      <c r="H30" s="30"/>
      <c r="I30" s="118">
        <v>0</v>
      </c>
      <c r="J30" s="117"/>
      <c r="K30" s="124"/>
      <c r="L30" s="218">
        <f t="shared" si="0"/>
        <v>0</v>
      </c>
      <c r="M30" s="15"/>
      <c r="N30" s="33"/>
      <c r="P30" s="157"/>
      <c r="Q30" s="157"/>
    </row>
    <row r="31" spans="2:17" ht="16.5" customHeight="1">
      <c r="B31" s="21"/>
      <c r="C31" s="258" t="s">
        <v>59</v>
      </c>
      <c r="D31" s="68" t="s">
        <v>64</v>
      </c>
      <c r="E31" s="208" t="s">
        <v>93</v>
      </c>
      <c r="F31" s="32"/>
      <c r="G31" s="32"/>
      <c r="H31" s="30"/>
      <c r="I31" s="119">
        <v>8</v>
      </c>
      <c r="J31" s="120"/>
      <c r="K31" s="222">
        <v>14700</v>
      </c>
      <c r="L31" s="218">
        <f t="shared" si="0"/>
        <v>117600</v>
      </c>
      <c r="M31" s="15"/>
      <c r="N31" s="31"/>
      <c r="P31" s="157"/>
      <c r="Q31" s="157"/>
    </row>
    <row r="32" spans="2:17" ht="16.5" customHeight="1">
      <c r="B32" s="21"/>
      <c r="C32" s="258"/>
      <c r="D32" s="68" t="s">
        <v>13</v>
      </c>
      <c r="E32" s="208" t="s">
        <v>94</v>
      </c>
      <c r="F32" s="32"/>
      <c r="G32" s="32"/>
      <c r="H32" s="30"/>
      <c r="I32" s="119">
        <v>0</v>
      </c>
      <c r="J32" s="120"/>
      <c r="K32" s="214">
        <v>16170</v>
      </c>
      <c r="L32" s="218">
        <f t="shared" si="0"/>
        <v>0</v>
      </c>
      <c r="M32" s="15"/>
      <c r="N32" s="221"/>
      <c r="P32" s="157"/>
      <c r="Q32" s="157"/>
    </row>
    <row r="33" spans="2:14" ht="16.5" customHeight="1">
      <c r="B33" s="21"/>
      <c r="C33" s="258"/>
      <c r="D33" s="68" t="s">
        <v>65</v>
      </c>
      <c r="E33" s="208" t="s">
        <v>95</v>
      </c>
      <c r="F33" s="32"/>
      <c r="G33" s="32"/>
      <c r="H33" s="30"/>
      <c r="I33" s="119">
        <v>0</v>
      </c>
      <c r="J33" s="120"/>
      <c r="K33" s="214">
        <v>16590</v>
      </c>
      <c r="L33" s="218">
        <f t="shared" si="0"/>
        <v>0</v>
      </c>
      <c r="M33" s="15"/>
      <c r="N33" s="221"/>
    </row>
    <row r="34" spans="2:14" ht="16.5" customHeight="1" thickBot="1">
      <c r="B34" s="34"/>
      <c r="C34" s="258"/>
      <c r="D34" s="84" t="s">
        <v>15</v>
      </c>
      <c r="E34" s="209" t="s">
        <v>96</v>
      </c>
      <c r="F34" s="85"/>
      <c r="G34" s="85"/>
      <c r="H34" s="86"/>
      <c r="I34" s="119">
        <v>0</v>
      </c>
      <c r="J34" s="121"/>
      <c r="K34" s="214">
        <v>18165</v>
      </c>
      <c r="L34" s="218">
        <f t="shared" si="0"/>
        <v>0</v>
      </c>
      <c r="M34" s="75"/>
      <c r="N34" s="221"/>
    </row>
    <row r="35" spans="2:17" s="59" customFormat="1" ht="22.5" customHeight="1" thickBot="1">
      <c r="B35" s="54"/>
      <c r="C35" s="56" t="s">
        <v>108</v>
      </c>
      <c r="D35" s="55"/>
      <c r="E35" s="55"/>
      <c r="F35" s="55"/>
      <c r="G35" s="55"/>
      <c r="H35" s="56"/>
      <c r="I35" s="55"/>
      <c r="J35" s="55"/>
      <c r="K35" s="55"/>
      <c r="L35" s="57">
        <f>SUM(L8:L34)</f>
        <v>1303624</v>
      </c>
      <c r="M35" s="56"/>
      <c r="N35" s="58"/>
      <c r="P35" s="134"/>
      <c r="Q35" s="134"/>
    </row>
    <row r="36" spans="2:17" s="59" customFormat="1" ht="22.5" customHeight="1" hidden="1" thickBot="1">
      <c r="B36" s="54"/>
      <c r="C36" s="56" t="s">
        <v>27</v>
      </c>
      <c r="D36" s="55"/>
      <c r="E36" s="55"/>
      <c r="F36" s="55"/>
      <c r="G36" s="55"/>
      <c r="H36" s="56"/>
      <c r="I36" s="55"/>
      <c r="J36" s="55"/>
      <c r="K36" s="55"/>
      <c r="L36" s="83">
        <f>ROUNDDOWN(L37*5/105,1)</f>
        <v>65181.1</v>
      </c>
      <c r="M36" s="56"/>
      <c r="N36" s="58"/>
      <c r="P36" s="134"/>
      <c r="Q36" s="134"/>
    </row>
    <row r="37" spans="2:17" s="59" customFormat="1" ht="22.5" customHeight="1" hidden="1" thickBot="1">
      <c r="B37" s="54"/>
      <c r="C37" s="56" t="s">
        <v>28</v>
      </c>
      <c r="D37" s="55"/>
      <c r="E37" s="55"/>
      <c r="F37" s="55"/>
      <c r="G37" s="55"/>
      <c r="H37" s="56"/>
      <c r="I37" s="55"/>
      <c r="J37" s="55"/>
      <c r="K37" s="55"/>
      <c r="L37" s="57">
        <f>ROUNDDOWN(L35*1.05,0)</f>
        <v>1368805</v>
      </c>
      <c r="M37" s="56"/>
      <c r="N37" s="58"/>
      <c r="P37" s="134"/>
      <c r="Q37" s="134"/>
    </row>
    <row r="39" spans="6:13" s="134" customFormat="1" ht="27.75" customHeight="1">
      <c r="F39" s="267" t="s">
        <v>101</v>
      </c>
      <c r="G39" s="267"/>
      <c r="H39" s="211" t="s">
        <v>98</v>
      </c>
      <c r="I39" s="210">
        <v>10</v>
      </c>
      <c r="J39" s="134" t="s">
        <v>100</v>
      </c>
      <c r="M39" s="135"/>
    </row>
    <row r="40" spans="6:13" s="134" customFormat="1" ht="13.5">
      <c r="F40" s="267"/>
      <c r="G40" s="267"/>
      <c r="H40" s="211"/>
      <c r="M40" s="135"/>
    </row>
    <row r="41" spans="6:13" s="134" customFormat="1" ht="27.75" customHeight="1">
      <c r="F41" s="267"/>
      <c r="G41" s="267"/>
      <c r="H41" s="211" t="s">
        <v>99</v>
      </c>
      <c r="I41" s="210">
        <v>10.5</v>
      </c>
      <c r="J41" s="134" t="s">
        <v>100</v>
      </c>
      <c r="M41" s="135"/>
    </row>
    <row r="55" spans="16:17" ht="14.25">
      <c r="P55" s="59"/>
      <c r="Q55" s="59"/>
    </row>
    <row r="56" spans="16:17" ht="14.25">
      <c r="P56" s="59"/>
      <c r="Q56" s="59"/>
    </row>
    <row r="57" spans="16:17" ht="14.25">
      <c r="P57" s="59"/>
      <c r="Q57" s="59"/>
    </row>
  </sheetData>
  <sheetProtection/>
  <mergeCells count="12">
    <mergeCell ref="F39:G41"/>
    <mergeCell ref="B1:I1"/>
    <mergeCell ref="K2:K3"/>
    <mergeCell ref="L2:N3"/>
    <mergeCell ref="C31:C34"/>
    <mergeCell ref="I12:J12"/>
    <mergeCell ref="I22:J22"/>
    <mergeCell ref="I27:J27"/>
    <mergeCell ref="K5:M5"/>
    <mergeCell ref="I7:J7"/>
    <mergeCell ref="M7:N7"/>
    <mergeCell ref="I17:J17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KUNIAKI</dc:creator>
  <cp:keywords/>
  <dc:description/>
  <cp:lastModifiedBy>Administrator</cp:lastModifiedBy>
  <cp:lastPrinted>2013-11-13T07:22:07Z</cp:lastPrinted>
  <dcterms:created xsi:type="dcterms:W3CDTF">2003-10-19T08:25:52Z</dcterms:created>
  <dcterms:modified xsi:type="dcterms:W3CDTF">2015-11-06T05:23:32Z</dcterms:modified>
  <cp:category/>
  <cp:version/>
  <cp:contentType/>
  <cp:contentStatus/>
</cp:coreProperties>
</file>